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\Dropbox\"/>
    </mc:Choice>
  </mc:AlternateContent>
  <xr:revisionPtr revIDLastSave="0" documentId="13_ncr:1_{66A451F2-2261-4834-AEF9-2E472881D83A}" xr6:coauthVersionLast="47" xr6:coauthVersionMax="47" xr10:uidLastSave="{00000000-0000-0000-0000-000000000000}"/>
  <bookViews>
    <workbookView xWindow="-120" yWindow="-120" windowWidth="20730" windowHeight="11310" activeTab="2" xr2:uid="{5CC4D18F-428C-497D-B06F-72D607481054}"/>
  </bookViews>
  <sheets>
    <sheet name="FAAMG" sheetId="3" r:id="rId1"/>
    <sheet name="FAAMG 個別" sheetId="1" r:id="rId2"/>
    <sheet name="NTSTP 個別 " sheetId="5" r:id="rId3"/>
    <sheet name="NTSTP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5" i="4" l="1"/>
  <c r="C55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B20" i="4"/>
  <c r="B21" i="4"/>
  <c r="C5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B56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AK20" i="4"/>
  <c r="AL20" i="4"/>
  <c r="AM20" i="4"/>
  <c r="AN20" i="4"/>
  <c r="AO20" i="4"/>
  <c r="AP20" i="4"/>
  <c r="AQ20" i="4"/>
  <c r="AR20" i="4"/>
  <c r="AS20" i="4"/>
  <c r="AT20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AD21" i="4"/>
  <c r="AE21" i="4"/>
  <c r="AF21" i="4"/>
  <c r="AG21" i="4"/>
  <c r="AH21" i="4"/>
  <c r="AI21" i="4"/>
  <c r="AJ21" i="4"/>
  <c r="AK21" i="4"/>
  <c r="AL21" i="4"/>
  <c r="AM21" i="4"/>
  <c r="AN21" i="4"/>
  <c r="AO21" i="4"/>
  <c r="AP21" i="4"/>
  <c r="AQ21" i="4"/>
  <c r="AR21" i="4"/>
  <c r="AS21" i="4"/>
  <c r="AT21" i="4"/>
  <c r="C21" i="4"/>
  <c r="C20" i="4"/>
  <c r="G7" i="4"/>
  <c r="I7" i="4"/>
  <c r="D7" i="4"/>
  <c r="I6" i="4"/>
  <c r="G6" i="4"/>
  <c r="D6" i="4"/>
  <c r="B89" i="3"/>
  <c r="B90" i="3"/>
  <c r="B91" i="3"/>
  <c r="B92" i="3"/>
  <c r="B88" i="3"/>
  <c r="B58" i="3"/>
  <c r="B59" i="3"/>
  <c r="B60" i="3"/>
  <c r="B61" i="3"/>
  <c r="B62" i="3"/>
  <c r="B57" i="3"/>
  <c r="B54" i="3"/>
  <c r="B16" i="3"/>
  <c r="B24" i="3" s="1"/>
  <c r="B20" i="3"/>
  <c r="B21" i="3"/>
  <c r="B22" i="3"/>
  <c r="B23" i="3"/>
  <c r="B19" i="3"/>
  <c r="H4" i="4"/>
  <c r="H5" i="4"/>
  <c r="H3" i="4"/>
  <c r="F4" i="4"/>
  <c r="F5" i="4"/>
  <c r="F3" i="4"/>
  <c r="B54" i="4"/>
  <c r="B53" i="4"/>
  <c r="C72" i="5"/>
  <c r="B19" i="4"/>
  <c r="C42" i="5"/>
  <c r="B18" i="4"/>
  <c r="B52" i="4"/>
  <c r="B17" i="4"/>
  <c r="J4" i="5"/>
  <c r="K4" i="5"/>
  <c r="L4" i="5"/>
  <c r="M4" i="5"/>
  <c r="J5" i="5"/>
  <c r="K5" i="5"/>
  <c r="L5" i="5"/>
  <c r="M5" i="5"/>
  <c r="J6" i="5"/>
  <c r="K6" i="5"/>
  <c r="L6" i="5"/>
  <c r="M6" i="5"/>
  <c r="J7" i="5"/>
  <c r="K7" i="5"/>
  <c r="L7" i="5"/>
  <c r="M7" i="5"/>
  <c r="J8" i="5"/>
  <c r="K8" i="5"/>
  <c r="L8" i="5"/>
  <c r="M8" i="5"/>
  <c r="J9" i="5"/>
  <c r="K9" i="5"/>
  <c r="L9" i="5"/>
  <c r="M9" i="5"/>
  <c r="J10" i="5"/>
  <c r="K10" i="5"/>
  <c r="L10" i="5"/>
  <c r="M10" i="5"/>
  <c r="J11" i="5"/>
  <c r="K11" i="5"/>
  <c r="L11" i="5"/>
  <c r="M11" i="5"/>
  <c r="J12" i="5"/>
  <c r="K12" i="5"/>
  <c r="L12" i="5"/>
  <c r="M12" i="5"/>
  <c r="J3" i="5"/>
  <c r="K3" i="5"/>
  <c r="L3" i="5"/>
  <c r="M3" i="5"/>
  <c r="O3" i="5"/>
  <c r="P3" i="5"/>
  <c r="Q3" i="5"/>
  <c r="R3" i="5"/>
  <c r="O4" i="5"/>
  <c r="P4" i="5"/>
  <c r="Q4" i="5"/>
  <c r="R4" i="5"/>
  <c r="O5" i="5"/>
  <c r="P5" i="5"/>
  <c r="Q5" i="5"/>
  <c r="R5" i="5"/>
  <c r="O6" i="5"/>
  <c r="P6" i="5"/>
  <c r="Q6" i="5"/>
  <c r="R6" i="5"/>
  <c r="O7" i="5"/>
  <c r="P7" i="5"/>
  <c r="Q7" i="5"/>
  <c r="R7" i="5"/>
  <c r="O8" i="5"/>
  <c r="P8" i="5"/>
  <c r="Q8" i="5"/>
  <c r="R8" i="5"/>
  <c r="O9" i="5"/>
  <c r="P9" i="5"/>
  <c r="Q9" i="5"/>
  <c r="R9" i="5"/>
  <c r="O10" i="5"/>
  <c r="P10" i="5"/>
  <c r="Q10" i="5"/>
  <c r="R10" i="5"/>
  <c r="O11" i="5"/>
  <c r="P11" i="5"/>
  <c r="Q11" i="5"/>
  <c r="R11" i="5"/>
  <c r="C3" i="5"/>
  <c r="AA3" i="5"/>
  <c r="Y3" i="5"/>
  <c r="AA8" i="5"/>
  <c r="AA9" i="5"/>
  <c r="AA10" i="5"/>
  <c r="AA11" i="5"/>
  <c r="AA12" i="5"/>
  <c r="AA5" i="5"/>
  <c r="AA6" i="5"/>
  <c r="AA7" i="5"/>
  <c r="AA4" i="5"/>
  <c r="Y5" i="5" l="1"/>
  <c r="Y6" i="5"/>
  <c r="Y7" i="5"/>
  <c r="Y4" i="5"/>
  <c r="Y8" i="5"/>
  <c r="Y9" i="5"/>
  <c r="Y10" i="5"/>
  <c r="Y11" i="5"/>
  <c r="Y12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73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44" i="5"/>
  <c r="C45" i="5"/>
  <c r="C46" i="5"/>
  <c r="C47" i="5"/>
  <c r="C48" i="5"/>
  <c r="C43" i="5"/>
  <c r="C5" i="5" l="1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4" i="5"/>
  <c r="T53" i="4"/>
  <c r="M53" i="4"/>
  <c r="L53" i="4"/>
  <c r="I53" i="4"/>
  <c r="D53" i="4"/>
  <c r="K19" i="4"/>
  <c r="S19" i="4"/>
  <c r="AA19" i="4"/>
  <c r="AE19" i="4"/>
  <c r="K53" i="4"/>
  <c r="S53" i="4"/>
  <c r="C53" i="4"/>
  <c r="G18" i="4"/>
  <c r="O18" i="4"/>
  <c r="W18" i="4"/>
  <c r="AE18" i="4"/>
  <c r="AG18" i="4"/>
  <c r="AM18" i="4"/>
  <c r="AO18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P53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AT19" i="4"/>
  <c r="AS19" i="4"/>
  <c r="AR19" i="4"/>
  <c r="AQ19" i="4"/>
  <c r="AP19" i="4"/>
  <c r="AO19" i="4"/>
  <c r="AN19" i="4"/>
  <c r="AM19" i="4"/>
  <c r="AL19" i="4"/>
  <c r="AK19" i="4"/>
  <c r="AJ19" i="4"/>
  <c r="AH19" i="4"/>
  <c r="AG19" i="4"/>
  <c r="AF19" i="4"/>
  <c r="AD19" i="4"/>
  <c r="AC19" i="4"/>
  <c r="AB19" i="4"/>
  <c r="Z19" i="4"/>
  <c r="Y19" i="4"/>
  <c r="X19" i="4"/>
  <c r="V19" i="4"/>
  <c r="U19" i="4"/>
  <c r="T19" i="4"/>
  <c r="R19" i="4"/>
  <c r="Q19" i="4"/>
  <c r="P19" i="4"/>
  <c r="N19" i="4"/>
  <c r="M19" i="4"/>
  <c r="L19" i="4"/>
  <c r="J19" i="4"/>
  <c r="I19" i="4"/>
  <c r="H19" i="4"/>
  <c r="F19" i="4"/>
  <c r="E19" i="4"/>
  <c r="D19" i="4"/>
  <c r="C19" i="4"/>
  <c r="AR18" i="4"/>
  <c r="AP18" i="4"/>
  <c r="AN18" i="4"/>
  <c r="AJ18" i="4"/>
  <c r="AH18" i="4"/>
  <c r="AF18" i="4"/>
  <c r="AB18" i="4"/>
  <c r="Z18" i="4"/>
  <c r="Y18" i="4"/>
  <c r="X18" i="4"/>
  <c r="V18" i="4"/>
  <c r="U18" i="4"/>
  <c r="T18" i="4"/>
  <c r="R18" i="4"/>
  <c r="Q18" i="4"/>
  <c r="P18" i="4"/>
  <c r="N18" i="4"/>
  <c r="M18" i="4"/>
  <c r="L18" i="4"/>
  <c r="J18" i="4"/>
  <c r="I18" i="4"/>
  <c r="H18" i="4"/>
  <c r="F18" i="4"/>
  <c r="E18" i="4"/>
  <c r="D18" i="4"/>
  <c r="C18" i="4"/>
  <c r="AT17" i="4"/>
  <c r="AS17" i="4"/>
  <c r="AR17" i="4"/>
  <c r="AQ17" i="4"/>
  <c r="AP17" i="4"/>
  <c r="AO17" i="4"/>
  <c r="AN17" i="4"/>
  <c r="AM17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I5" i="4"/>
  <c r="G5" i="4"/>
  <c r="D5" i="4"/>
  <c r="I4" i="4"/>
  <c r="D4" i="4"/>
  <c r="I3" i="4"/>
  <c r="G3" i="4"/>
  <c r="D3" i="4"/>
  <c r="F4" i="3"/>
  <c r="G4" i="3" s="1"/>
  <c r="F5" i="3"/>
  <c r="G5" i="3" s="1"/>
  <c r="F6" i="3"/>
  <c r="G6" i="3" s="1"/>
  <c r="F7" i="3"/>
  <c r="G7" i="3" s="1"/>
  <c r="F3" i="3"/>
  <c r="G3" i="3" s="1"/>
  <c r="H4" i="3"/>
  <c r="I4" i="3" s="1"/>
  <c r="H5" i="3"/>
  <c r="I5" i="3" s="1"/>
  <c r="H6" i="3"/>
  <c r="I6" i="3" s="1"/>
  <c r="H7" i="3"/>
  <c r="I7" i="3" s="1"/>
  <c r="H3" i="3"/>
  <c r="I3" i="3" s="1"/>
  <c r="AR19" i="3"/>
  <c r="AS19" i="3"/>
  <c r="AT19" i="3"/>
  <c r="AR20" i="3"/>
  <c r="AS20" i="3"/>
  <c r="AT20" i="3"/>
  <c r="AR21" i="3"/>
  <c r="AS21" i="3"/>
  <c r="AT21" i="3"/>
  <c r="AR22" i="3"/>
  <c r="AS22" i="3"/>
  <c r="AT22" i="3"/>
  <c r="AR23" i="3"/>
  <c r="AS23" i="3"/>
  <c r="AT23" i="3"/>
  <c r="AP19" i="3"/>
  <c r="AQ19" i="3"/>
  <c r="AP20" i="3"/>
  <c r="AQ20" i="3"/>
  <c r="AP21" i="3"/>
  <c r="AQ21" i="3"/>
  <c r="AP22" i="3"/>
  <c r="AQ22" i="3"/>
  <c r="AP23" i="3"/>
  <c r="AQ23" i="3"/>
  <c r="AH19" i="3"/>
  <c r="AI19" i="3"/>
  <c r="AJ19" i="3"/>
  <c r="AK19" i="3"/>
  <c r="AL19" i="3"/>
  <c r="AM19" i="3"/>
  <c r="AN19" i="3"/>
  <c r="AO19" i="3"/>
  <c r="AH20" i="3"/>
  <c r="AI20" i="3"/>
  <c r="AJ20" i="3"/>
  <c r="AK20" i="3"/>
  <c r="AL20" i="3"/>
  <c r="AM20" i="3"/>
  <c r="AN20" i="3"/>
  <c r="AO20" i="3"/>
  <c r="AH21" i="3"/>
  <c r="AI21" i="3"/>
  <c r="AJ21" i="3"/>
  <c r="AK21" i="3"/>
  <c r="AL21" i="3"/>
  <c r="AM21" i="3"/>
  <c r="AN21" i="3"/>
  <c r="AO21" i="3"/>
  <c r="AH22" i="3"/>
  <c r="AI22" i="3"/>
  <c r="AJ22" i="3"/>
  <c r="AK22" i="3"/>
  <c r="AL22" i="3"/>
  <c r="AM22" i="3"/>
  <c r="AN22" i="3"/>
  <c r="AO22" i="3"/>
  <c r="AH23" i="3"/>
  <c r="AI23" i="3"/>
  <c r="AJ23" i="3"/>
  <c r="AK23" i="3"/>
  <c r="AL23" i="3"/>
  <c r="AM23" i="3"/>
  <c r="AN23" i="3"/>
  <c r="AO23" i="3"/>
  <c r="AE19" i="3"/>
  <c r="AF19" i="3"/>
  <c r="AG19" i="3"/>
  <c r="AE20" i="3"/>
  <c r="AF20" i="3"/>
  <c r="AG20" i="3"/>
  <c r="AE21" i="3"/>
  <c r="AF21" i="3"/>
  <c r="AG21" i="3"/>
  <c r="AE22" i="3"/>
  <c r="AF22" i="3"/>
  <c r="AG22" i="3"/>
  <c r="AE23" i="3"/>
  <c r="AF23" i="3"/>
  <c r="AG23" i="3"/>
  <c r="T19" i="3"/>
  <c r="U19" i="3"/>
  <c r="V19" i="3"/>
  <c r="W19" i="3"/>
  <c r="X19" i="3"/>
  <c r="Y19" i="3"/>
  <c r="Z19" i="3"/>
  <c r="AA19" i="3"/>
  <c r="AB19" i="3"/>
  <c r="AC19" i="3"/>
  <c r="AD19" i="3"/>
  <c r="T20" i="3"/>
  <c r="U20" i="3"/>
  <c r="V20" i="3"/>
  <c r="W20" i="3"/>
  <c r="X20" i="3"/>
  <c r="Y20" i="3"/>
  <c r="Z20" i="3"/>
  <c r="AA20" i="3"/>
  <c r="AB20" i="3"/>
  <c r="AC20" i="3"/>
  <c r="AD20" i="3"/>
  <c r="T21" i="3"/>
  <c r="U21" i="3"/>
  <c r="V21" i="3"/>
  <c r="W21" i="3"/>
  <c r="X21" i="3"/>
  <c r="Y21" i="3"/>
  <c r="Z21" i="3"/>
  <c r="AA21" i="3"/>
  <c r="AB21" i="3"/>
  <c r="AC21" i="3"/>
  <c r="AD21" i="3"/>
  <c r="T22" i="3"/>
  <c r="U22" i="3"/>
  <c r="V22" i="3"/>
  <c r="W22" i="3"/>
  <c r="X22" i="3"/>
  <c r="Y22" i="3"/>
  <c r="Z22" i="3"/>
  <c r="AA22" i="3"/>
  <c r="AB22" i="3"/>
  <c r="AC22" i="3"/>
  <c r="AD22" i="3"/>
  <c r="T23" i="3"/>
  <c r="U23" i="3"/>
  <c r="V23" i="3"/>
  <c r="W23" i="3"/>
  <c r="X23" i="3"/>
  <c r="Y23" i="3"/>
  <c r="Z23" i="3"/>
  <c r="AA23" i="3"/>
  <c r="AB23" i="3"/>
  <c r="AC23" i="3"/>
  <c r="AD23" i="3"/>
  <c r="M19" i="3"/>
  <c r="N19" i="3"/>
  <c r="O19" i="3"/>
  <c r="P19" i="3"/>
  <c r="Q19" i="3"/>
  <c r="R19" i="3"/>
  <c r="S19" i="3"/>
  <c r="M20" i="3"/>
  <c r="N20" i="3"/>
  <c r="O20" i="3"/>
  <c r="P20" i="3"/>
  <c r="Q20" i="3"/>
  <c r="R20" i="3"/>
  <c r="S20" i="3"/>
  <c r="M21" i="3"/>
  <c r="N21" i="3"/>
  <c r="O21" i="3"/>
  <c r="P21" i="3"/>
  <c r="Q21" i="3"/>
  <c r="R21" i="3"/>
  <c r="S21" i="3"/>
  <c r="M22" i="3"/>
  <c r="N22" i="3"/>
  <c r="O22" i="3"/>
  <c r="P22" i="3"/>
  <c r="Q22" i="3"/>
  <c r="R22" i="3"/>
  <c r="S22" i="3"/>
  <c r="M23" i="3"/>
  <c r="N23" i="3"/>
  <c r="O23" i="3"/>
  <c r="P23" i="3"/>
  <c r="Q23" i="3"/>
  <c r="R23" i="3"/>
  <c r="S23" i="3"/>
  <c r="S57" i="3"/>
  <c r="T57" i="3"/>
  <c r="S58" i="3"/>
  <c r="T58" i="3"/>
  <c r="S59" i="3"/>
  <c r="T59" i="3"/>
  <c r="S60" i="3"/>
  <c r="T60" i="3"/>
  <c r="S61" i="3"/>
  <c r="T61" i="3"/>
  <c r="M57" i="3"/>
  <c r="N57" i="3"/>
  <c r="O57" i="3"/>
  <c r="P57" i="3"/>
  <c r="Q57" i="3"/>
  <c r="R57" i="3"/>
  <c r="M58" i="3"/>
  <c r="N58" i="3"/>
  <c r="O58" i="3"/>
  <c r="P58" i="3"/>
  <c r="Q58" i="3"/>
  <c r="R58" i="3"/>
  <c r="M59" i="3"/>
  <c r="N59" i="3"/>
  <c r="O59" i="3"/>
  <c r="P59" i="3"/>
  <c r="Q59" i="3"/>
  <c r="R59" i="3"/>
  <c r="M60" i="3"/>
  <c r="N60" i="3"/>
  <c r="O60" i="3"/>
  <c r="P60" i="3"/>
  <c r="Q60" i="3"/>
  <c r="R60" i="3"/>
  <c r="M61" i="3"/>
  <c r="N61" i="3"/>
  <c r="O61" i="3"/>
  <c r="P61" i="3"/>
  <c r="Q61" i="3"/>
  <c r="R61" i="3"/>
  <c r="L61" i="3"/>
  <c r="K61" i="3"/>
  <c r="J61" i="3"/>
  <c r="I61" i="3"/>
  <c r="H61" i="3"/>
  <c r="G61" i="3"/>
  <c r="F61" i="3"/>
  <c r="E61" i="3"/>
  <c r="D61" i="3"/>
  <c r="C61" i="3"/>
  <c r="L60" i="3"/>
  <c r="K60" i="3"/>
  <c r="J60" i="3"/>
  <c r="I60" i="3"/>
  <c r="H60" i="3"/>
  <c r="G60" i="3"/>
  <c r="F60" i="3"/>
  <c r="E60" i="3"/>
  <c r="D60" i="3"/>
  <c r="C60" i="3"/>
  <c r="L59" i="3"/>
  <c r="K59" i="3"/>
  <c r="J59" i="3"/>
  <c r="I59" i="3"/>
  <c r="H59" i="3"/>
  <c r="G59" i="3"/>
  <c r="F59" i="3"/>
  <c r="E59" i="3"/>
  <c r="D59" i="3"/>
  <c r="C59" i="3"/>
  <c r="L58" i="3"/>
  <c r="K58" i="3"/>
  <c r="J58" i="3"/>
  <c r="I58" i="3"/>
  <c r="H58" i="3"/>
  <c r="G58" i="3"/>
  <c r="F58" i="3"/>
  <c r="E58" i="3"/>
  <c r="D58" i="3"/>
  <c r="C58" i="3"/>
  <c r="L57" i="3"/>
  <c r="K57" i="3"/>
  <c r="J57" i="3"/>
  <c r="I57" i="3"/>
  <c r="H57" i="3"/>
  <c r="G57" i="3"/>
  <c r="F57" i="3"/>
  <c r="E57" i="3"/>
  <c r="D57" i="3"/>
  <c r="C57" i="3"/>
  <c r="C20" i="3"/>
  <c r="D20" i="3"/>
  <c r="E20" i="3"/>
  <c r="F20" i="3"/>
  <c r="G20" i="3"/>
  <c r="H20" i="3"/>
  <c r="I20" i="3"/>
  <c r="J20" i="3"/>
  <c r="K20" i="3"/>
  <c r="L20" i="3"/>
  <c r="C21" i="3"/>
  <c r="D21" i="3"/>
  <c r="E21" i="3"/>
  <c r="F21" i="3"/>
  <c r="G21" i="3"/>
  <c r="H21" i="3"/>
  <c r="I21" i="3"/>
  <c r="J21" i="3"/>
  <c r="K21" i="3"/>
  <c r="L21" i="3"/>
  <c r="C22" i="3"/>
  <c r="D22" i="3"/>
  <c r="E22" i="3"/>
  <c r="F22" i="3"/>
  <c r="G22" i="3"/>
  <c r="H22" i="3"/>
  <c r="I22" i="3"/>
  <c r="J22" i="3"/>
  <c r="K22" i="3"/>
  <c r="L22" i="3"/>
  <c r="C23" i="3"/>
  <c r="D23" i="3"/>
  <c r="E23" i="3"/>
  <c r="F23" i="3"/>
  <c r="G23" i="3"/>
  <c r="H23" i="3"/>
  <c r="I23" i="3"/>
  <c r="J23" i="3"/>
  <c r="K23" i="3"/>
  <c r="L23" i="3"/>
  <c r="D19" i="3"/>
  <c r="E19" i="3"/>
  <c r="F19" i="3"/>
  <c r="G19" i="3"/>
  <c r="H19" i="3"/>
  <c r="I19" i="3"/>
  <c r="J19" i="3"/>
  <c r="K19" i="3"/>
  <c r="L19" i="3"/>
  <c r="C19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AT54" i="3"/>
  <c r="AU54" i="3"/>
  <c r="AV54" i="3"/>
  <c r="AW54" i="3"/>
  <c r="AX54" i="3"/>
  <c r="AY54" i="3"/>
  <c r="AZ54" i="3"/>
  <c r="BA54" i="3"/>
  <c r="BB54" i="3"/>
  <c r="BC54" i="3"/>
  <c r="BD54" i="3"/>
  <c r="BE54" i="3"/>
  <c r="BF54" i="3"/>
  <c r="BG54" i="3"/>
  <c r="BH54" i="3"/>
  <c r="BI54" i="3"/>
  <c r="BJ54" i="3"/>
  <c r="BK54" i="3"/>
  <c r="BL54" i="3"/>
  <c r="BM54" i="3"/>
  <c r="BN54" i="3"/>
  <c r="BO54" i="3"/>
  <c r="B71" i="3"/>
  <c r="C54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B32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R24" i="3" s="1"/>
  <c r="AS16" i="3"/>
  <c r="AS24" i="3" s="1"/>
  <c r="AT16" i="3"/>
  <c r="AT24" i="3" s="1"/>
  <c r="AU16" i="3"/>
  <c r="C16" i="3"/>
  <c r="E8" i="3"/>
  <c r="D7" i="3"/>
  <c r="D6" i="3"/>
  <c r="D5" i="3"/>
  <c r="D4" i="3"/>
  <c r="D3" i="3"/>
  <c r="C24" i="3" l="1"/>
  <c r="Q62" i="3"/>
  <c r="P24" i="3"/>
  <c r="X24" i="3"/>
  <c r="N24" i="3"/>
  <c r="AK24" i="3"/>
  <c r="AC24" i="3"/>
  <c r="U24" i="3"/>
  <c r="M24" i="3"/>
  <c r="C62" i="3"/>
  <c r="E53" i="4"/>
  <c r="Q53" i="4"/>
  <c r="H53" i="4"/>
  <c r="W19" i="4"/>
  <c r="O19" i="4"/>
  <c r="G19" i="4"/>
  <c r="AI19" i="4"/>
  <c r="O53" i="4"/>
  <c r="R53" i="4"/>
  <c r="N53" i="4"/>
  <c r="F53" i="4"/>
  <c r="G4" i="4"/>
  <c r="G53" i="4"/>
  <c r="J53" i="4"/>
  <c r="AT18" i="4"/>
  <c r="AL18" i="4"/>
  <c r="AD18" i="4"/>
  <c r="AC18" i="4"/>
  <c r="K18" i="4"/>
  <c r="S18" i="4"/>
  <c r="AA18" i="4"/>
  <c r="AI18" i="4"/>
  <c r="AQ18" i="4"/>
  <c r="AK18" i="4"/>
  <c r="AS18" i="4"/>
  <c r="S24" i="3"/>
  <c r="AQ24" i="3"/>
  <c r="AI24" i="3"/>
  <c r="AA24" i="3"/>
  <c r="AP24" i="3"/>
  <c r="AH24" i="3"/>
  <c r="Z24" i="3"/>
  <c r="R24" i="3"/>
  <c r="R62" i="3"/>
  <c r="J62" i="3"/>
  <c r="Y24" i="3"/>
  <c r="K62" i="3"/>
  <c r="T62" i="3"/>
  <c r="AM24" i="3"/>
  <c r="AE24" i="3"/>
  <c r="W24" i="3"/>
  <c r="O24" i="3"/>
  <c r="AL24" i="3"/>
  <c r="AD24" i="3"/>
  <c r="V24" i="3"/>
  <c r="AJ24" i="3"/>
  <c r="AB24" i="3"/>
  <c r="T24" i="3"/>
  <c r="L24" i="3"/>
  <c r="D24" i="3"/>
  <c r="AO24" i="3"/>
  <c r="AG24" i="3"/>
  <c r="Q24" i="3"/>
  <c r="AF24" i="3"/>
  <c r="H8" i="3"/>
  <c r="I8" i="3" s="1"/>
  <c r="K24" i="3"/>
  <c r="S62" i="3"/>
  <c r="AN24" i="3"/>
  <c r="I62" i="3"/>
  <c r="L62" i="3"/>
  <c r="D62" i="3"/>
  <c r="G62" i="3"/>
  <c r="N62" i="3"/>
  <c r="F62" i="3"/>
  <c r="P62" i="3"/>
  <c r="M62" i="3"/>
  <c r="E62" i="3"/>
  <c r="H62" i="3"/>
  <c r="O62" i="3"/>
  <c r="F8" i="3"/>
  <c r="G8" i="3" s="1"/>
  <c r="J24" i="3"/>
  <c r="I24" i="3"/>
  <c r="H24" i="3"/>
  <c r="G24" i="3"/>
  <c r="F24" i="3"/>
  <c r="E24" i="3"/>
  <c r="D8" i="3"/>
</calcChain>
</file>

<file path=xl/sharedStrings.xml><?xml version="1.0" encoding="utf-8"?>
<sst xmlns="http://schemas.openxmlformats.org/spreadsheetml/2006/main" count="1198" uniqueCount="139">
  <si>
    <t>Facebook</t>
  </si>
  <si>
    <t>Amazon</t>
  </si>
  <si>
    <t>Google</t>
  </si>
  <si>
    <t>每日活躍用家 (DAU) (億)</t>
  </si>
  <si>
    <t>每月活躍用家 (MAU) (億)</t>
  </si>
  <si>
    <t>毛利率(%)</t>
  </si>
  <si>
    <t>3Q20</t>
    <phoneticPr fontId="2" type="noConversion"/>
  </si>
  <si>
    <t xml:space="preserve">4Q20 </t>
    <phoneticPr fontId="2" type="noConversion"/>
  </si>
  <si>
    <t>4Q20</t>
    <phoneticPr fontId="2" type="noConversion"/>
  </si>
  <si>
    <t>Apple</t>
    <phoneticPr fontId="2" type="noConversion"/>
  </si>
  <si>
    <t>1Q21</t>
    <phoneticPr fontId="2" type="noConversion"/>
  </si>
  <si>
    <t>Microsoft</t>
    <phoneticPr fontId="2" type="noConversion"/>
  </si>
  <si>
    <t>Amazon</t>
    <phoneticPr fontId="2" type="noConversion"/>
  </si>
  <si>
    <t>Azure 收入增長 (%)</t>
    <phoneticPr fontId="2" type="noConversion"/>
  </si>
  <si>
    <t>Facebook</t>
    <phoneticPr fontId="2" type="noConversion"/>
  </si>
  <si>
    <t>YTD升幅</t>
    <phoneticPr fontId="2" type="noConversion"/>
  </si>
  <si>
    <t>股價</t>
    <phoneticPr fontId="2" type="noConversion"/>
  </si>
  <si>
    <t>市值</t>
    <phoneticPr fontId="2" type="noConversion"/>
  </si>
  <si>
    <t>億</t>
    <phoneticPr fontId="2" type="noConversion"/>
  </si>
  <si>
    <t>Google</t>
    <phoneticPr fontId="2" type="noConversion"/>
  </si>
  <si>
    <t>2Q20</t>
    <phoneticPr fontId="2" type="noConversion"/>
  </si>
  <si>
    <t>1Q20</t>
    <phoneticPr fontId="2" type="noConversion"/>
  </si>
  <si>
    <t>4Q19</t>
    <phoneticPr fontId="2" type="noConversion"/>
  </si>
  <si>
    <t>3Q19</t>
    <phoneticPr fontId="2" type="noConversion"/>
  </si>
  <si>
    <t>2Q19</t>
    <phoneticPr fontId="2" type="noConversion"/>
  </si>
  <si>
    <t>1Q19</t>
    <phoneticPr fontId="2" type="noConversion"/>
  </si>
  <si>
    <t>4Q18</t>
    <phoneticPr fontId="2" type="noConversion"/>
  </si>
  <si>
    <t>3Q18</t>
    <phoneticPr fontId="2" type="noConversion"/>
  </si>
  <si>
    <t>2Q18</t>
    <phoneticPr fontId="2" type="noConversion"/>
  </si>
  <si>
    <t>1Q18</t>
    <phoneticPr fontId="2" type="noConversion"/>
  </si>
  <si>
    <t>4Q17</t>
    <phoneticPr fontId="2" type="noConversion"/>
  </si>
  <si>
    <t>3Q17</t>
    <phoneticPr fontId="2" type="noConversion"/>
  </si>
  <si>
    <t>2Q17</t>
    <phoneticPr fontId="2" type="noConversion"/>
  </si>
  <si>
    <t>1Q17</t>
    <phoneticPr fontId="2" type="noConversion"/>
  </si>
  <si>
    <t>4Q16</t>
    <phoneticPr fontId="2" type="noConversion"/>
  </si>
  <si>
    <t>3Q16</t>
    <phoneticPr fontId="2" type="noConversion"/>
  </si>
  <si>
    <t>2Q16</t>
    <phoneticPr fontId="2" type="noConversion"/>
  </si>
  <si>
    <t>1Q16</t>
    <phoneticPr fontId="2" type="noConversion"/>
  </si>
  <si>
    <t>4Q15</t>
    <phoneticPr fontId="2" type="noConversion"/>
  </si>
  <si>
    <t>3Q15</t>
    <phoneticPr fontId="2" type="noConversion"/>
  </si>
  <si>
    <t>2Q15</t>
    <phoneticPr fontId="2" type="noConversion"/>
  </si>
  <si>
    <t>1Q15</t>
    <phoneticPr fontId="2" type="noConversion"/>
  </si>
  <si>
    <t>4Q14</t>
    <phoneticPr fontId="2" type="noConversion"/>
  </si>
  <si>
    <t>3Q14</t>
    <phoneticPr fontId="2" type="noConversion"/>
  </si>
  <si>
    <t>2Q14</t>
    <phoneticPr fontId="2" type="noConversion"/>
  </si>
  <si>
    <t>1Q14</t>
    <phoneticPr fontId="2" type="noConversion"/>
  </si>
  <si>
    <t>4Q13</t>
    <phoneticPr fontId="2" type="noConversion"/>
  </si>
  <si>
    <t>3Q13</t>
    <phoneticPr fontId="2" type="noConversion"/>
  </si>
  <si>
    <t>2Q13</t>
    <phoneticPr fontId="2" type="noConversion"/>
  </si>
  <si>
    <t>1Q13</t>
    <phoneticPr fontId="2" type="noConversion"/>
  </si>
  <si>
    <t>4Q12</t>
    <phoneticPr fontId="2" type="noConversion"/>
  </si>
  <si>
    <t>3Q12</t>
    <phoneticPr fontId="2" type="noConversion"/>
  </si>
  <si>
    <t>2Q12</t>
    <phoneticPr fontId="2" type="noConversion"/>
  </si>
  <si>
    <t>1Q12</t>
    <phoneticPr fontId="2" type="noConversion"/>
  </si>
  <si>
    <t>4Q11</t>
    <phoneticPr fontId="2" type="noConversion"/>
  </si>
  <si>
    <t>3Q11</t>
    <phoneticPr fontId="2" type="noConversion"/>
  </si>
  <si>
    <t>2Q11</t>
    <phoneticPr fontId="2" type="noConversion"/>
  </si>
  <si>
    <t>1Q11</t>
    <phoneticPr fontId="2" type="noConversion"/>
  </si>
  <si>
    <t>4Q10</t>
    <phoneticPr fontId="2" type="noConversion"/>
  </si>
  <si>
    <t>3Q10</t>
    <phoneticPr fontId="2" type="noConversion"/>
  </si>
  <si>
    <t>2Q10</t>
    <phoneticPr fontId="2" type="noConversion"/>
  </si>
  <si>
    <t>1Q10</t>
    <phoneticPr fontId="2" type="noConversion"/>
  </si>
  <si>
    <t>季度收入（億）</t>
    <phoneticPr fontId="2" type="noConversion"/>
  </si>
  <si>
    <t>季度每股盈利</t>
    <phoneticPr fontId="2" type="noConversion"/>
  </si>
  <si>
    <t>年度收入（億）</t>
    <phoneticPr fontId="2" type="noConversion"/>
  </si>
  <si>
    <t>季度純利（億）</t>
    <phoneticPr fontId="2" type="noConversion"/>
  </si>
  <si>
    <t>年度純利（億）</t>
    <phoneticPr fontId="2" type="noConversion"/>
  </si>
  <si>
    <t>年度每股盈利</t>
    <phoneticPr fontId="2" type="noConversion"/>
  </si>
  <si>
    <t>季度股數（億）</t>
    <phoneticPr fontId="2" type="noConversion"/>
  </si>
  <si>
    <t>年度股數（億）</t>
    <phoneticPr fontId="2" type="noConversion"/>
  </si>
  <si>
    <t>4Q09</t>
    <phoneticPr fontId="2" type="noConversion"/>
  </si>
  <si>
    <t>3Q09</t>
    <phoneticPr fontId="2" type="noConversion"/>
  </si>
  <si>
    <t>2Q09</t>
    <phoneticPr fontId="2" type="noConversion"/>
  </si>
  <si>
    <t>1Q09</t>
    <phoneticPr fontId="2" type="noConversion"/>
  </si>
  <si>
    <t>4Q08</t>
    <phoneticPr fontId="2" type="noConversion"/>
  </si>
  <si>
    <t>3Q08</t>
    <phoneticPr fontId="2" type="noConversion"/>
  </si>
  <si>
    <t>2Q08</t>
    <phoneticPr fontId="2" type="noConversion"/>
  </si>
  <si>
    <t>1Q08</t>
    <phoneticPr fontId="2" type="noConversion"/>
  </si>
  <si>
    <t>4Q07</t>
    <phoneticPr fontId="2" type="noConversion"/>
  </si>
  <si>
    <t>3Q07</t>
    <phoneticPr fontId="2" type="noConversion"/>
  </si>
  <si>
    <t>2Q07</t>
    <phoneticPr fontId="2" type="noConversion"/>
  </si>
  <si>
    <t>1Q07</t>
    <phoneticPr fontId="2" type="noConversion"/>
  </si>
  <si>
    <t>4Q06</t>
    <phoneticPr fontId="2" type="noConversion"/>
  </si>
  <si>
    <t>3Q06</t>
    <phoneticPr fontId="2" type="noConversion"/>
  </si>
  <si>
    <t>2Q06</t>
    <phoneticPr fontId="2" type="noConversion"/>
  </si>
  <si>
    <t>1Q06</t>
    <phoneticPr fontId="2" type="noConversion"/>
  </si>
  <si>
    <t>4Q05</t>
    <phoneticPr fontId="2" type="noConversion"/>
  </si>
  <si>
    <t>3Q05</t>
    <phoneticPr fontId="2" type="noConversion"/>
  </si>
  <si>
    <t>2Q05</t>
    <phoneticPr fontId="2" type="noConversion"/>
  </si>
  <si>
    <t>1Q05</t>
    <phoneticPr fontId="2" type="noConversion"/>
  </si>
  <si>
    <t>Total</t>
    <phoneticPr fontId="2" type="noConversion"/>
  </si>
  <si>
    <t>每戶平均收入 (ARPU)</t>
    <phoneticPr fontId="2" type="noConversion"/>
  </si>
  <si>
    <t>計埋IG Whatsapp MAU</t>
    <phoneticPr fontId="2" type="noConversion"/>
  </si>
  <si>
    <t>iPhone 收入 (億)</t>
    <phoneticPr fontId="2" type="noConversion"/>
  </si>
  <si>
    <t>服務收入 (億)</t>
    <phoneticPr fontId="2" type="noConversion"/>
  </si>
  <si>
    <t>Mac收入 (億)</t>
    <phoneticPr fontId="2" type="noConversion"/>
  </si>
  <si>
    <t>iPad收入 (億)</t>
    <phoneticPr fontId="2" type="noConversion"/>
  </si>
  <si>
    <t>可穿戴裝置及其他收入 (億)</t>
    <phoneticPr fontId="2" type="noConversion"/>
  </si>
  <si>
    <t>大中華收入 (億)</t>
    <phoneticPr fontId="2" type="noConversion"/>
  </si>
  <si>
    <t>AWS收入（億）</t>
    <phoneticPr fontId="2" type="noConversion"/>
  </si>
  <si>
    <t>物流成本（億）</t>
    <phoneticPr fontId="2" type="noConversion"/>
  </si>
  <si>
    <t>訂閱（Amazon Prime）（億）</t>
    <phoneticPr fontId="2" type="noConversion"/>
  </si>
  <si>
    <t>其他（主要廣告）（億）</t>
    <phoneticPr fontId="2" type="noConversion"/>
  </si>
  <si>
    <t>雲收入(億)</t>
    <phoneticPr fontId="2" type="noConversion"/>
  </si>
  <si>
    <t>廣告收入</t>
    <phoneticPr fontId="2" type="noConversion"/>
  </si>
  <si>
    <t>Youtube廣告 (億)</t>
    <phoneticPr fontId="2" type="noConversion"/>
  </si>
  <si>
    <t>Google Cloud 收入 (億)</t>
    <phoneticPr fontId="2" type="noConversion"/>
  </si>
  <si>
    <t>Search廣告 (億)</t>
    <phoneticPr fontId="2" type="noConversion"/>
  </si>
  <si>
    <t>Google Network 廣告 (億)</t>
    <phoneticPr fontId="2" type="noConversion"/>
  </si>
  <si>
    <t>AWS盈利（億）</t>
    <phoneticPr fontId="2" type="noConversion"/>
  </si>
  <si>
    <t>YoY (%)</t>
    <phoneticPr fontId="2" type="noConversion"/>
  </si>
  <si>
    <t>T12 收入</t>
    <phoneticPr fontId="2" type="noConversion"/>
  </si>
  <si>
    <t>T12 盈利</t>
    <phoneticPr fontId="2" type="noConversion"/>
  </si>
  <si>
    <t>PE</t>
    <phoneticPr fontId="2" type="noConversion"/>
  </si>
  <si>
    <t>PS</t>
    <phoneticPr fontId="2" type="noConversion"/>
  </si>
  <si>
    <t>流量獲得成本 (億)</t>
    <phoneticPr fontId="2" type="noConversion"/>
  </si>
  <si>
    <t>NetFlix</t>
    <phoneticPr fontId="2" type="noConversion"/>
  </si>
  <si>
    <t>Twitter</t>
    <phoneticPr fontId="2" type="noConversion"/>
  </si>
  <si>
    <t>Snapchat</t>
    <phoneticPr fontId="2" type="noConversion"/>
  </si>
  <si>
    <t>Snap</t>
    <phoneticPr fontId="2" type="noConversion"/>
  </si>
  <si>
    <t>其他地區</t>
    <phoneticPr fontId="2" type="noConversion"/>
  </si>
  <si>
    <t>歐洲</t>
    <phoneticPr fontId="2" type="noConversion"/>
  </si>
  <si>
    <t>北美</t>
    <phoneticPr fontId="2" type="noConversion"/>
  </si>
  <si>
    <t xml:space="preserve">Twitter </t>
    <phoneticPr fontId="2" type="noConversion"/>
  </si>
  <si>
    <t>訂戶（百萬）</t>
    <phoneticPr fontId="2" type="noConversion"/>
  </si>
  <si>
    <t>按季增長（百萬)</t>
    <phoneticPr fontId="2" type="noConversion"/>
  </si>
  <si>
    <t>按年增長（%）</t>
    <phoneticPr fontId="2" type="noConversion"/>
  </si>
  <si>
    <t>歐非中東</t>
    <phoneticPr fontId="2" type="noConversion"/>
  </si>
  <si>
    <t>拉美</t>
    <phoneticPr fontId="2" type="noConversion"/>
  </si>
  <si>
    <t>亞太</t>
    <phoneticPr fontId="2" type="noConversion"/>
  </si>
  <si>
    <t>總ARPU</t>
    <phoneticPr fontId="2" type="noConversion"/>
  </si>
  <si>
    <t>2Q21</t>
    <phoneticPr fontId="2" type="noConversion"/>
  </si>
  <si>
    <t>%</t>
    <phoneticPr fontId="2" type="noConversion"/>
  </si>
  <si>
    <t>可變現每日活躍用家（MDAU）（億)</t>
    <phoneticPr fontId="2" type="noConversion"/>
  </si>
  <si>
    <t>Tesla</t>
    <phoneticPr fontId="2" type="noConversion"/>
  </si>
  <si>
    <t>Pinterest</t>
    <phoneticPr fontId="2" type="noConversion"/>
  </si>
  <si>
    <t>每月活躍用家 (MAU) (億)</t>
    <phoneticPr fontId="2" type="noConversion"/>
  </si>
  <si>
    <t>生產車數（千)</t>
    <phoneticPr fontId="2" type="noConversion"/>
  </si>
  <si>
    <t>付運車數（千)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</si>
</sst>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24" formatCode="&quot;US$&quot;#,##0_);[Red]\(&quot;US$&quot;#,##0\)"/>
    <numFmt numFmtId="26" formatCode="&quot;US$&quot;#,##0.00_);[Red]\(&quot;US$&quot;#,##0.00\)"/>
    <numFmt numFmtId="176" formatCode="0.0%"/>
    <numFmt numFmtId="177" formatCode="0.0"/>
    <numFmt numFmtId="178" formatCode="#,##0_ "/>
    <numFmt numFmtId="179" formatCode="[$-13C09]d\ mmm\ yyyy;@"/>
    <numFmt numFmtId="180" formatCode="0.00_);[Red]\(0.00\)"/>
    <numFmt numFmtId="181" formatCode="#,##0.0_);[Red]\(#,##0.0\)"/>
    <numFmt numFmtId="182" formatCode="0.00_ "/>
    <numFmt numFmtId="183" formatCode="0.000000000000000_ "/>
    <numFmt numFmtId="184" formatCode="0.0_);[Red]\(0.0\)"/>
    <numFmt numFmtId="190" formatCode="#,##0.0_ "/>
  </numFmts>
  <fonts count="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rgb="FF444444"/>
      <name val="Roboto"/>
    </font>
    <font>
      <b/>
      <sz val="11"/>
      <color rgb="FF444444"/>
      <name val="Roboto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DDDDDD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rgb="FFDDDDDD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60">
    <xf numFmtId="0" fontId="0" fillId="0" borderId="0" xfId="0"/>
    <xf numFmtId="0" fontId="0" fillId="0" borderId="0" xfId="0" applyFill="1"/>
    <xf numFmtId="2" fontId="0" fillId="0" borderId="0" xfId="0" applyNumberFormat="1" applyFill="1"/>
    <xf numFmtId="177" fontId="0" fillId="0" borderId="0" xfId="0" applyNumberFormat="1" applyFill="1"/>
    <xf numFmtId="176" fontId="0" fillId="0" borderId="0" xfId="1" applyNumberFormat="1" applyFont="1" applyFill="1"/>
    <xf numFmtId="176" fontId="0" fillId="0" borderId="0" xfId="0" applyNumberFormat="1" applyFill="1"/>
    <xf numFmtId="9" fontId="0" fillId="0" borderId="0" xfId="1" applyFont="1" applyFill="1"/>
    <xf numFmtId="9" fontId="0" fillId="0" borderId="0" xfId="1" applyFont="1"/>
    <xf numFmtId="176" fontId="0" fillId="0" borderId="0" xfId="1" applyNumberFormat="1" applyFont="1"/>
    <xf numFmtId="2" fontId="0" fillId="0" borderId="0" xfId="0" applyNumberFormat="1"/>
    <xf numFmtId="177" fontId="0" fillId="0" borderId="0" xfId="0" applyNumberFormat="1"/>
    <xf numFmtId="178" fontId="0" fillId="0" borderId="0" xfId="0" applyNumberFormat="1"/>
    <xf numFmtId="38" fontId="0" fillId="0" borderId="0" xfId="0" applyNumberFormat="1"/>
    <xf numFmtId="14" fontId="3" fillId="2" borderId="1" xfId="0" applyNumberFormat="1" applyFont="1" applyFill="1" applyBorder="1" applyAlignment="1">
      <alignment horizontal="center" vertical="center" wrapText="1"/>
    </xf>
    <xf numFmtId="2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Fill="1" applyBorder="1"/>
    <xf numFmtId="26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26" fontId="0" fillId="0" borderId="0" xfId="0" applyNumberFormat="1" applyFill="1"/>
    <xf numFmtId="26" fontId="0" fillId="0" borderId="0" xfId="0" applyNumberFormat="1"/>
    <xf numFmtId="178" fontId="0" fillId="0" borderId="0" xfId="0" applyNumberFormat="1" applyFill="1"/>
    <xf numFmtId="0" fontId="0" fillId="0" borderId="2" xfId="0" applyBorder="1"/>
    <xf numFmtId="177" fontId="0" fillId="0" borderId="2" xfId="0" applyNumberFormat="1" applyBorder="1"/>
    <xf numFmtId="176" fontId="0" fillId="0" borderId="2" xfId="1" applyNumberFormat="1" applyFont="1" applyBorder="1"/>
    <xf numFmtId="178" fontId="0" fillId="0" borderId="2" xfId="0" applyNumberFormat="1" applyBorder="1"/>
    <xf numFmtId="38" fontId="0" fillId="0" borderId="2" xfId="0" applyNumberFormat="1" applyBorder="1"/>
    <xf numFmtId="0" fontId="0" fillId="0" borderId="2" xfId="0" applyFill="1" applyBorder="1" applyAlignment="1"/>
    <xf numFmtId="176" fontId="0" fillId="0" borderId="0" xfId="0" applyNumberFormat="1"/>
    <xf numFmtId="10" fontId="0" fillId="0" borderId="0" xfId="0" applyNumberFormat="1" applyFill="1"/>
    <xf numFmtId="26" fontId="0" fillId="0" borderId="2" xfId="0" applyNumberFormat="1" applyFill="1" applyBorder="1"/>
    <xf numFmtId="9" fontId="0" fillId="0" borderId="2" xfId="1" applyFont="1" applyBorder="1"/>
    <xf numFmtId="178" fontId="0" fillId="0" borderId="2" xfId="0" applyNumberFormat="1" applyFill="1" applyBorder="1"/>
    <xf numFmtId="179" fontId="0" fillId="0" borderId="2" xfId="0" applyNumberFormat="1" applyBorder="1"/>
    <xf numFmtId="180" fontId="0" fillId="0" borderId="0" xfId="0" applyNumberFormat="1"/>
    <xf numFmtId="180" fontId="3" fillId="2" borderId="1" xfId="0" applyNumberFormat="1" applyFont="1" applyFill="1" applyBorder="1" applyAlignment="1">
      <alignment horizontal="center" vertical="center" wrapText="1"/>
    </xf>
    <xf numFmtId="181" fontId="0" fillId="0" borderId="0" xfId="0" applyNumberFormat="1"/>
    <xf numFmtId="40" fontId="0" fillId="0" borderId="0" xfId="0" applyNumberFormat="1"/>
    <xf numFmtId="180" fontId="3" fillId="2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ill="1"/>
    <xf numFmtId="0" fontId="0" fillId="0" borderId="0" xfId="2" applyNumberFormat="1" applyFont="1" applyAlignment="1">
      <alignment horizontal="right" vertical="center"/>
    </xf>
    <xf numFmtId="0" fontId="0" fillId="0" borderId="0" xfId="0" applyFill="1" applyAlignment="1">
      <alignment horizontal="center"/>
    </xf>
    <xf numFmtId="182" fontId="0" fillId="0" borderId="0" xfId="0" applyNumberFormat="1" applyFill="1"/>
    <xf numFmtId="183" fontId="0" fillId="0" borderId="0" xfId="0" applyNumberFormat="1" applyFill="1"/>
    <xf numFmtId="178" fontId="0" fillId="3" borderId="2" xfId="0" applyNumberFormat="1" applyFill="1" applyBorder="1"/>
    <xf numFmtId="178" fontId="0" fillId="3" borderId="0" xfId="0" applyNumberFormat="1" applyFill="1"/>
    <xf numFmtId="0" fontId="0" fillId="3" borderId="2" xfId="0" applyFill="1" applyBorder="1"/>
    <xf numFmtId="0" fontId="0" fillId="3" borderId="0" xfId="0" applyFill="1"/>
    <xf numFmtId="0" fontId="0" fillId="3" borderId="2" xfId="0" applyFill="1" applyBorder="1" applyAlignment="1"/>
    <xf numFmtId="38" fontId="0" fillId="3" borderId="0" xfId="0" applyNumberFormat="1" applyFill="1"/>
    <xf numFmtId="9" fontId="0" fillId="3" borderId="0" xfId="1" applyFont="1" applyFill="1"/>
    <xf numFmtId="9" fontId="0" fillId="3" borderId="2" xfId="1" applyFont="1" applyFill="1" applyBorder="1"/>
    <xf numFmtId="2" fontId="0" fillId="3" borderId="0" xfId="0" applyNumberFormat="1" applyFill="1"/>
    <xf numFmtId="9" fontId="3" fillId="2" borderId="1" xfId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184" fontId="0" fillId="0" borderId="0" xfId="0" applyNumberFormat="1" applyFill="1"/>
    <xf numFmtId="190" fontId="0" fillId="0" borderId="0" xfId="0" applyNumberFormat="1" applyFill="1"/>
  </cellXfs>
  <cellStyles count="3">
    <cellStyle name="Normal" xfId="2" xr:uid="{6201EBAF-07C8-4FAD-8267-6FE293C56228}"/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4B07B-CCE4-4ED1-B2D5-7F66D9EAF79E}">
  <dimension ref="A1:BT153"/>
  <sheetViews>
    <sheetView topLeftCell="A43" zoomScale="85" zoomScaleNormal="85" workbookViewId="0">
      <selection activeCell="C90" sqref="C90"/>
    </sheetView>
  </sheetViews>
  <sheetFormatPr defaultRowHeight="16.5" x14ac:dyDescent="0.25"/>
  <cols>
    <col min="1" max="1" width="16.125" bestFit="1" customWidth="1"/>
    <col min="2" max="2" width="12.875" bestFit="1" customWidth="1"/>
    <col min="3" max="3" width="10.875" bestFit="1" customWidth="1"/>
    <col min="4" max="4" width="9.5" bestFit="1" customWidth="1"/>
    <col min="5" max="5" width="7.75" bestFit="1" customWidth="1"/>
    <col min="6" max="6" width="9.125" bestFit="1" customWidth="1"/>
    <col min="7" max="7" width="7" bestFit="1" customWidth="1"/>
    <col min="8" max="8" width="9.125" bestFit="1" customWidth="1"/>
    <col min="9" max="9" width="8" bestFit="1" customWidth="1"/>
    <col min="10" max="10" width="8.875" bestFit="1" customWidth="1"/>
    <col min="11" max="42" width="7" bestFit="1" customWidth="1"/>
    <col min="43" max="66" width="5.875" bestFit="1" customWidth="1"/>
  </cols>
  <sheetData>
    <row r="1" spans="1:68" x14ac:dyDescent="0.25">
      <c r="B1" t="s">
        <v>16</v>
      </c>
      <c r="C1" t="s">
        <v>16</v>
      </c>
      <c r="E1" t="s">
        <v>17</v>
      </c>
      <c r="F1" t="s">
        <v>112</v>
      </c>
      <c r="G1" t="s">
        <v>113</v>
      </c>
      <c r="H1" t="s">
        <v>111</v>
      </c>
      <c r="I1" t="s">
        <v>114</v>
      </c>
    </row>
    <row r="2" spans="1:68" x14ac:dyDescent="0.25">
      <c r="A2" s="22"/>
      <c r="B2" s="33">
        <v>44197</v>
      </c>
      <c r="C2" s="33">
        <v>44400</v>
      </c>
      <c r="D2" s="22" t="s">
        <v>15</v>
      </c>
      <c r="E2" s="22" t="s">
        <v>18</v>
      </c>
      <c r="F2" s="22"/>
      <c r="G2" s="22"/>
      <c r="H2" s="22"/>
      <c r="I2" s="22"/>
    </row>
    <row r="3" spans="1:68" x14ac:dyDescent="0.25">
      <c r="A3" t="s">
        <v>14</v>
      </c>
      <c r="B3" s="10">
        <v>268.94</v>
      </c>
      <c r="C3" s="10">
        <v>369.79</v>
      </c>
      <c r="D3" s="8">
        <f>C3/B3-1</f>
        <v>0.37499070424630032</v>
      </c>
      <c r="E3" s="11">
        <v>10500</v>
      </c>
      <c r="F3" s="12">
        <f t="shared" ref="F3:F8" si="0">SUM(C49:F49)</f>
        <v>337.40999999999997</v>
      </c>
      <c r="G3" s="10">
        <f t="shared" ref="G3:G8" si="1">E3/F3</f>
        <v>31.119409620343205</v>
      </c>
      <c r="H3" s="11">
        <f t="shared" ref="H3:H8" si="2">SUM(C11:F11)</f>
        <v>943.9799999999999</v>
      </c>
      <c r="I3" s="10">
        <f t="shared" ref="I3:I8" si="3">E3/H3</f>
        <v>11.123117015191001</v>
      </c>
    </row>
    <row r="4" spans="1:68" x14ac:dyDescent="0.25">
      <c r="A4" t="s">
        <v>19</v>
      </c>
      <c r="B4" s="10">
        <v>1726.13</v>
      </c>
      <c r="C4" s="10">
        <v>2660.3</v>
      </c>
      <c r="D4" s="8">
        <f>C4/B4-1</f>
        <v>0.54119330525510834</v>
      </c>
      <c r="E4" s="11">
        <v>18200</v>
      </c>
      <c r="F4" s="12">
        <f t="shared" si="0"/>
        <v>513.63000000000011</v>
      </c>
      <c r="G4" s="10">
        <f t="shared" si="1"/>
        <v>35.434067324727913</v>
      </c>
      <c r="H4" s="11">
        <f t="shared" si="2"/>
        <v>1966.82</v>
      </c>
      <c r="I4" s="10">
        <f t="shared" si="3"/>
        <v>9.2535158275795446</v>
      </c>
    </row>
    <row r="5" spans="1:68" x14ac:dyDescent="0.25">
      <c r="A5" t="s">
        <v>12</v>
      </c>
      <c r="B5" s="10">
        <v>3186.63</v>
      </c>
      <c r="C5" s="10">
        <v>3656</v>
      </c>
      <c r="D5" s="8">
        <f>C5/B5-1</f>
        <v>0.14729353580428217</v>
      </c>
      <c r="E5" s="11">
        <v>18400</v>
      </c>
      <c r="F5" s="12">
        <f t="shared" si="0"/>
        <v>269.02999999999997</v>
      </c>
      <c r="G5" s="10">
        <f t="shared" si="1"/>
        <v>68.393859420882436</v>
      </c>
      <c r="H5" s="11">
        <f t="shared" si="2"/>
        <v>4191.3</v>
      </c>
      <c r="I5" s="10">
        <f t="shared" si="3"/>
        <v>4.3900460477656091</v>
      </c>
    </row>
    <row r="6" spans="1:68" x14ac:dyDescent="0.25">
      <c r="A6" t="s">
        <v>11</v>
      </c>
      <c r="B6" s="10">
        <v>217.69</v>
      </c>
      <c r="C6" s="10">
        <v>289.67</v>
      </c>
      <c r="D6" s="8">
        <f>C6/B6-1</f>
        <v>0.33065368184115029</v>
      </c>
      <c r="E6" s="11">
        <v>21800</v>
      </c>
      <c r="F6" s="12">
        <f t="shared" si="0"/>
        <v>560.15</v>
      </c>
      <c r="G6" s="10">
        <f t="shared" si="1"/>
        <v>38.918146924930824</v>
      </c>
      <c r="H6" s="11">
        <f t="shared" si="2"/>
        <v>1599.6899999999998</v>
      </c>
      <c r="I6" s="10">
        <f t="shared" si="3"/>
        <v>13.627640355318844</v>
      </c>
    </row>
    <row r="7" spans="1:68" x14ac:dyDescent="0.25">
      <c r="A7" s="22" t="s">
        <v>9</v>
      </c>
      <c r="B7" s="23">
        <v>129.41</v>
      </c>
      <c r="C7" s="23">
        <v>148.56</v>
      </c>
      <c r="D7" s="24">
        <f>C7/B7-1</f>
        <v>0.14797929062669035</v>
      </c>
      <c r="E7" s="25">
        <v>24800</v>
      </c>
      <c r="F7" s="26">
        <f t="shared" si="0"/>
        <v>763.11</v>
      </c>
      <c r="G7" s="23">
        <f t="shared" si="1"/>
        <v>32.498591290901707</v>
      </c>
      <c r="H7" s="25">
        <f t="shared" si="2"/>
        <v>3254.06</v>
      </c>
      <c r="I7" s="23">
        <f t="shared" si="3"/>
        <v>7.6212485326023494</v>
      </c>
    </row>
    <row r="8" spans="1:68" x14ac:dyDescent="0.25">
      <c r="A8" t="s">
        <v>90</v>
      </c>
      <c r="D8" s="28">
        <f>AVERAGE(D3:D7)</f>
        <v>0.30842210355470628</v>
      </c>
      <c r="E8" s="11">
        <f>SUM(E3:E7)</f>
        <v>93700</v>
      </c>
      <c r="F8" s="12">
        <f t="shared" si="0"/>
        <v>2443.33</v>
      </c>
      <c r="G8" s="10">
        <f t="shared" si="1"/>
        <v>38.349301977219618</v>
      </c>
      <c r="H8" s="11">
        <f t="shared" si="2"/>
        <v>11955.85</v>
      </c>
      <c r="I8" s="10">
        <f t="shared" si="3"/>
        <v>7.8371675790512594</v>
      </c>
    </row>
    <row r="9" spans="1:68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68" s="22" customFormat="1" x14ac:dyDescent="0.25">
      <c r="A10" s="27" t="s">
        <v>62</v>
      </c>
      <c r="B10" s="22" t="s">
        <v>131</v>
      </c>
      <c r="C10" s="16" t="s">
        <v>10</v>
      </c>
      <c r="D10" s="16" t="s">
        <v>7</v>
      </c>
      <c r="E10" s="16" t="s">
        <v>6</v>
      </c>
      <c r="F10" s="16" t="s">
        <v>20</v>
      </c>
      <c r="G10" s="16" t="s">
        <v>21</v>
      </c>
      <c r="H10" s="16" t="s">
        <v>22</v>
      </c>
      <c r="I10" s="26" t="s">
        <v>23</v>
      </c>
      <c r="J10" s="26" t="s">
        <v>24</v>
      </c>
      <c r="K10" s="26" t="s">
        <v>25</v>
      </c>
      <c r="L10" s="26" t="s">
        <v>26</v>
      </c>
      <c r="M10" s="26" t="s">
        <v>27</v>
      </c>
      <c r="N10" s="26" t="s">
        <v>28</v>
      </c>
      <c r="O10" s="26" t="s">
        <v>29</v>
      </c>
      <c r="P10" s="26" t="s">
        <v>30</v>
      </c>
      <c r="Q10" s="26" t="s">
        <v>31</v>
      </c>
      <c r="R10" s="26" t="s">
        <v>32</v>
      </c>
      <c r="S10" s="26" t="s">
        <v>33</v>
      </c>
      <c r="T10" s="26" t="s">
        <v>34</v>
      </c>
      <c r="U10" s="26" t="s">
        <v>35</v>
      </c>
      <c r="V10" s="26" t="s">
        <v>36</v>
      </c>
      <c r="W10" s="26" t="s">
        <v>37</v>
      </c>
      <c r="X10" s="26" t="s">
        <v>38</v>
      </c>
      <c r="Y10" s="26" t="s">
        <v>39</v>
      </c>
      <c r="Z10" s="26" t="s">
        <v>40</v>
      </c>
      <c r="AA10" s="26" t="s">
        <v>41</v>
      </c>
      <c r="AB10" s="26" t="s">
        <v>42</v>
      </c>
      <c r="AC10" s="26" t="s">
        <v>43</v>
      </c>
      <c r="AD10" s="26" t="s">
        <v>44</v>
      </c>
      <c r="AE10" s="26" t="s">
        <v>45</v>
      </c>
      <c r="AF10" s="26" t="s">
        <v>46</v>
      </c>
      <c r="AG10" s="26" t="s">
        <v>47</v>
      </c>
      <c r="AH10" s="26" t="s">
        <v>48</v>
      </c>
      <c r="AI10" s="26" t="s">
        <v>49</v>
      </c>
      <c r="AJ10" s="26" t="s">
        <v>50</v>
      </c>
      <c r="AK10" s="26" t="s">
        <v>51</v>
      </c>
      <c r="AL10" s="26" t="s">
        <v>52</v>
      </c>
      <c r="AM10" s="26" t="s">
        <v>53</v>
      </c>
      <c r="AN10" s="26" t="s">
        <v>54</v>
      </c>
      <c r="AO10" s="26" t="s">
        <v>55</v>
      </c>
      <c r="AP10" s="26" t="s">
        <v>56</v>
      </c>
      <c r="AQ10" s="26" t="s">
        <v>57</v>
      </c>
      <c r="AR10" s="26" t="s">
        <v>58</v>
      </c>
      <c r="AS10" s="26" t="s">
        <v>59</v>
      </c>
      <c r="AT10" s="26" t="s">
        <v>60</v>
      </c>
      <c r="AU10" s="26" t="s">
        <v>61</v>
      </c>
      <c r="AV10" s="26" t="s">
        <v>70</v>
      </c>
      <c r="AW10" s="26" t="s">
        <v>71</v>
      </c>
      <c r="AX10" s="26" t="s">
        <v>72</v>
      </c>
      <c r="AY10" s="26" t="s">
        <v>73</v>
      </c>
      <c r="AZ10" s="26" t="s">
        <v>74</v>
      </c>
      <c r="BA10" s="26" t="s">
        <v>75</v>
      </c>
      <c r="BB10" s="26" t="s">
        <v>76</v>
      </c>
      <c r="BC10" s="26" t="s">
        <v>77</v>
      </c>
      <c r="BD10" s="26" t="s">
        <v>78</v>
      </c>
      <c r="BE10" s="26" t="s">
        <v>79</v>
      </c>
      <c r="BF10" s="26" t="s">
        <v>80</v>
      </c>
      <c r="BG10" s="26" t="s">
        <v>81</v>
      </c>
      <c r="BH10" s="26" t="s">
        <v>82</v>
      </c>
      <c r="BI10" s="26" t="s">
        <v>83</v>
      </c>
      <c r="BJ10" s="26" t="s">
        <v>84</v>
      </c>
      <c r="BK10" s="26" t="s">
        <v>85</v>
      </c>
      <c r="BL10" s="26" t="s">
        <v>86</v>
      </c>
      <c r="BM10" s="26" t="s">
        <v>87</v>
      </c>
      <c r="BN10" s="26" t="s">
        <v>88</v>
      </c>
      <c r="BO10" s="26" t="s">
        <v>89</v>
      </c>
    </row>
    <row r="11" spans="1:68" s="11" customFormat="1" x14ac:dyDescent="0.25">
      <c r="A11" s="11" t="s">
        <v>0</v>
      </c>
      <c r="B11" s="45">
        <v>278.7</v>
      </c>
      <c r="C11" s="11">
        <v>261.70999999999998</v>
      </c>
      <c r="D11" s="11">
        <v>280.7</v>
      </c>
      <c r="E11" s="11">
        <v>214.7</v>
      </c>
      <c r="F11" s="11">
        <v>186.87</v>
      </c>
      <c r="G11" s="11">
        <v>177.37</v>
      </c>
      <c r="H11" s="11">
        <v>210.82</v>
      </c>
      <c r="I11" s="11">
        <v>176.52</v>
      </c>
      <c r="J11" s="11">
        <v>168.86</v>
      </c>
      <c r="K11" s="11">
        <v>150.77000000000001</v>
      </c>
      <c r="L11" s="11">
        <v>169.14</v>
      </c>
      <c r="M11" s="11">
        <v>137.27000000000001</v>
      </c>
      <c r="N11" s="11">
        <v>132.31</v>
      </c>
      <c r="O11" s="11">
        <v>119.66</v>
      </c>
      <c r="P11" s="11">
        <v>129.72</v>
      </c>
      <c r="Q11" s="11">
        <v>103.28</v>
      </c>
      <c r="R11" s="11">
        <v>93.21</v>
      </c>
      <c r="S11" s="11">
        <v>80.319999999999993</v>
      </c>
      <c r="T11" s="11">
        <v>88.09</v>
      </c>
      <c r="U11" s="11">
        <v>70.11</v>
      </c>
      <c r="V11" s="11">
        <v>64.36</v>
      </c>
      <c r="W11" s="11">
        <v>53.82</v>
      </c>
      <c r="X11" s="11">
        <v>58.42</v>
      </c>
      <c r="Y11" s="11">
        <v>45.01</v>
      </c>
      <c r="Z11" s="11">
        <v>40.42</v>
      </c>
      <c r="AA11" s="11">
        <v>35.43</v>
      </c>
      <c r="AB11" s="11">
        <v>38.51</v>
      </c>
      <c r="AC11" s="11">
        <v>32.03</v>
      </c>
      <c r="AD11" s="11">
        <v>29.1</v>
      </c>
      <c r="AE11" s="11">
        <v>25.02</v>
      </c>
      <c r="AF11" s="11">
        <v>25.85</v>
      </c>
      <c r="AG11" s="11">
        <v>20.16</v>
      </c>
      <c r="AH11" s="11">
        <v>18.13</v>
      </c>
      <c r="AI11" s="11">
        <v>14.58</v>
      </c>
      <c r="AJ11" s="11">
        <v>15.85</v>
      </c>
      <c r="AK11" s="11">
        <v>12.62</v>
      </c>
      <c r="AL11" s="11">
        <v>11.84</v>
      </c>
      <c r="AM11" s="11">
        <v>10.58</v>
      </c>
      <c r="AN11" s="11">
        <v>11.31</v>
      </c>
      <c r="AO11" s="11">
        <v>9.5399999999999991</v>
      </c>
      <c r="AP11" s="11">
        <v>8.9499999999999993</v>
      </c>
      <c r="AQ11" s="11">
        <v>7.31</v>
      </c>
      <c r="AR11" s="11">
        <v>7.31</v>
      </c>
      <c r="AS11" s="11">
        <v>4.67</v>
      </c>
      <c r="AT11" s="11">
        <v>4.3099999999999996</v>
      </c>
      <c r="AU11" s="11">
        <v>3.45</v>
      </c>
    </row>
    <row r="12" spans="1:68" s="11" customFormat="1" x14ac:dyDescent="0.25">
      <c r="A12" s="11" t="s">
        <v>2</v>
      </c>
      <c r="B12" s="45">
        <v>560.53</v>
      </c>
      <c r="C12" s="11">
        <v>553.14</v>
      </c>
      <c r="D12" s="11">
        <v>568.98</v>
      </c>
      <c r="E12" s="11">
        <v>461.73</v>
      </c>
      <c r="F12" s="11">
        <v>382.97</v>
      </c>
      <c r="G12" s="11">
        <v>411.59</v>
      </c>
      <c r="H12" s="11">
        <v>460.75</v>
      </c>
      <c r="I12" s="11">
        <v>404.99</v>
      </c>
      <c r="J12" s="11">
        <v>389.44</v>
      </c>
      <c r="K12" s="11">
        <v>363.39</v>
      </c>
      <c r="L12" s="11">
        <v>392.76</v>
      </c>
      <c r="M12" s="11">
        <v>337.4</v>
      </c>
      <c r="N12" s="11">
        <v>326.57</v>
      </c>
      <c r="O12" s="11">
        <v>311.45999999999998</v>
      </c>
      <c r="P12" s="11">
        <v>323.23</v>
      </c>
      <c r="Q12" s="11">
        <v>277.72000000000003</v>
      </c>
      <c r="R12" s="11">
        <v>260.10000000000002</v>
      </c>
      <c r="S12" s="11">
        <v>247.5</v>
      </c>
      <c r="T12" s="11">
        <v>260.64</v>
      </c>
      <c r="U12" s="11">
        <v>224.51</v>
      </c>
      <c r="V12" s="11">
        <v>215</v>
      </c>
      <c r="W12" s="11">
        <v>202.57</v>
      </c>
      <c r="X12" s="11">
        <v>213.29</v>
      </c>
      <c r="Y12" s="11">
        <v>186.75</v>
      </c>
      <c r="Z12" s="11">
        <v>177.27</v>
      </c>
      <c r="AA12" s="11">
        <v>172.58</v>
      </c>
      <c r="AB12" s="11">
        <v>181.03</v>
      </c>
      <c r="AC12" s="11">
        <v>165.23</v>
      </c>
      <c r="AD12" s="11">
        <v>159.55000000000001</v>
      </c>
      <c r="AE12" s="11">
        <v>154.19999999999999</v>
      </c>
      <c r="AF12" s="11">
        <v>157.07</v>
      </c>
      <c r="AG12" s="11">
        <v>137.54</v>
      </c>
      <c r="AH12" s="11">
        <v>131.07</v>
      </c>
      <c r="AI12" s="11">
        <v>129.51</v>
      </c>
      <c r="AJ12" s="11">
        <v>102.83</v>
      </c>
      <c r="AK12" s="11">
        <v>133.04</v>
      </c>
      <c r="AL12" s="11">
        <v>118.07</v>
      </c>
      <c r="AM12" s="11">
        <v>106.45</v>
      </c>
      <c r="AN12" s="11">
        <v>105.84</v>
      </c>
      <c r="AO12" s="11">
        <v>97.2</v>
      </c>
      <c r="AP12" s="11">
        <v>90.26</v>
      </c>
      <c r="AQ12" s="11">
        <v>85.75</v>
      </c>
      <c r="AR12" s="11">
        <v>84.4</v>
      </c>
      <c r="AS12" s="11">
        <v>72.86</v>
      </c>
      <c r="AT12" s="11">
        <v>68.2</v>
      </c>
      <c r="AU12" s="11">
        <v>67.75</v>
      </c>
      <c r="AV12" s="11">
        <v>66.739999999999995</v>
      </c>
      <c r="AW12" s="11">
        <v>59.45</v>
      </c>
      <c r="AX12" s="11">
        <v>55.23</v>
      </c>
      <c r="AY12" s="11">
        <v>55.09</v>
      </c>
      <c r="AZ12" s="11">
        <v>57.01</v>
      </c>
      <c r="BA12" s="11">
        <v>55.41</v>
      </c>
      <c r="BB12" s="11">
        <v>53.67</v>
      </c>
      <c r="BC12" s="11">
        <v>51.86</v>
      </c>
      <c r="BD12" s="11">
        <v>48.27</v>
      </c>
      <c r="BE12" s="11">
        <v>42.31</v>
      </c>
      <c r="BF12" s="11">
        <v>38.72</v>
      </c>
      <c r="BG12" s="11">
        <v>36.64</v>
      </c>
      <c r="BH12" s="11">
        <v>32.06</v>
      </c>
      <c r="BI12" s="11">
        <v>26.9</v>
      </c>
      <c r="BJ12" s="11">
        <v>24.56</v>
      </c>
      <c r="BK12" s="11">
        <v>22.54</v>
      </c>
      <c r="BL12" s="11">
        <v>19.190000000000001</v>
      </c>
      <c r="BM12" s="11">
        <v>15.78</v>
      </c>
      <c r="BN12" s="11">
        <v>13.84</v>
      </c>
      <c r="BO12" s="11">
        <v>12.57</v>
      </c>
    </row>
    <row r="13" spans="1:68" s="11" customFormat="1" x14ac:dyDescent="0.25">
      <c r="A13" s="11" t="s">
        <v>1</v>
      </c>
      <c r="B13" s="45">
        <v>1150</v>
      </c>
      <c r="C13" s="11">
        <v>1085.18</v>
      </c>
      <c r="D13" s="11">
        <v>1255.55</v>
      </c>
      <c r="E13" s="11">
        <v>961.45</v>
      </c>
      <c r="F13" s="11">
        <v>889.12</v>
      </c>
      <c r="G13" s="11">
        <v>754.52</v>
      </c>
      <c r="H13" s="11">
        <v>874.37</v>
      </c>
      <c r="I13" s="11">
        <v>699.81</v>
      </c>
      <c r="J13" s="11">
        <v>634.04</v>
      </c>
      <c r="K13" s="11">
        <v>597</v>
      </c>
      <c r="L13" s="11">
        <v>723.83</v>
      </c>
      <c r="M13" s="11">
        <v>565.76</v>
      </c>
      <c r="N13" s="11">
        <v>528.86</v>
      </c>
      <c r="O13" s="11">
        <v>510.42</v>
      </c>
      <c r="P13" s="11">
        <v>604.53</v>
      </c>
      <c r="Q13" s="11">
        <v>437.44</v>
      </c>
      <c r="R13" s="11">
        <v>379.55</v>
      </c>
      <c r="S13" s="11">
        <v>357.14</v>
      </c>
      <c r="T13" s="11">
        <v>437.41</v>
      </c>
      <c r="U13" s="11">
        <v>327.14</v>
      </c>
      <c r="V13" s="11">
        <v>304.04000000000002</v>
      </c>
      <c r="W13" s="11">
        <v>291.27999999999997</v>
      </c>
      <c r="X13" s="11">
        <v>357.46</v>
      </c>
      <c r="Y13" s="11">
        <v>253.58</v>
      </c>
      <c r="Z13" s="11">
        <v>231.85</v>
      </c>
      <c r="AA13" s="11">
        <v>227.17</v>
      </c>
      <c r="AB13" s="11">
        <v>293.27999999999997</v>
      </c>
      <c r="AC13" s="11">
        <v>205.79</v>
      </c>
      <c r="AD13" s="11">
        <v>193.4</v>
      </c>
      <c r="AE13" s="11">
        <v>197.41</v>
      </c>
      <c r="AF13" s="11">
        <v>255.86</v>
      </c>
      <c r="AG13" s="11">
        <v>170.92</v>
      </c>
      <c r="AH13" s="11">
        <v>157.04</v>
      </c>
      <c r="AI13" s="11">
        <v>160.69999999999999</v>
      </c>
      <c r="AJ13" s="11">
        <v>212.68</v>
      </c>
      <c r="AK13" s="11">
        <v>138.06</v>
      </c>
      <c r="AL13" s="11">
        <v>128.34</v>
      </c>
      <c r="AM13" s="11">
        <v>131.85</v>
      </c>
      <c r="AN13" s="11">
        <v>174.31</v>
      </c>
      <c r="AO13" s="11">
        <v>108.76</v>
      </c>
      <c r="AP13" s="11">
        <v>99.13</v>
      </c>
      <c r="AQ13" s="11">
        <v>98.57</v>
      </c>
      <c r="AR13" s="11">
        <v>129.47</v>
      </c>
      <c r="AS13" s="11">
        <v>75.599999999999994</v>
      </c>
      <c r="AT13" s="11">
        <v>65.66</v>
      </c>
      <c r="AU13" s="11">
        <v>71.31</v>
      </c>
      <c r="AV13" s="11">
        <v>95.2</v>
      </c>
      <c r="AW13" s="11">
        <v>54.49</v>
      </c>
      <c r="AX13" s="11">
        <v>46.51</v>
      </c>
      <c r="AY13" s="11">
        <v>48.89</v>
      </c>
      <c r="AZ13" s="11">
        <v>67.040000000000006</v>
      </c>
      <c r="BA13" s="11">
        <v>42.64</v>
      </c>
      <c r="BB13" s="11">
        <v>40.630000000000003</v>
      </c>
      <c r="BC13" s="11">
        <v>41.35</v>
      </c>
      <c r="BD13" s="11">
        <v>56.72</v>
      </c>
      <c r="BE13" s="11">
        <v>32.619999999999997</v>
      </c>
      <c r="BF13" s="11">
        <v>28.86</v>
      </c>
      <c r="BG13" s="11">
        <v>30.15</v>
      </c>
      <c r="BH13" s="11">
        <v>39.86</v>
      </c>
      <c r="BI13" s="11">
        <v>23.07</v>
      </c>
      <c r="BJ13" s="11">
        <v>21.39</v>
      </c>
      <c r="BK13" s="11">
        <v>22.79</v>
      </c>
      <c r="BL13" s="11">
        <v>29.77</v>
      </c>
      <c r="BM13" s="11">
        <v>18.579999999999998</v>
      </c>
      <c r="BN13" s="11">
        <v>17.53</v>
      </c>
      <c r="BO13" s="11">
        <v>19.02</v>
      </c>
    </row>
    <row r="14" spans="1:68" s="11" customFormat="1" x14ac:dyDescent="0.25">
      <c r="A14" s="11" t="s">
        <v>11</v>
      </c>
      <c r="B14" s="45">
        <v>443</v>
      </c>
      <c r="C14" s="11">
        <v>417.06</v>
      </c>
      <c r="D14" s="11">
        <v>430.76</v>
      </c>
      <c r="E14" s="11">
        <v>371.54</v>
      </c>
      <c r="F14" s="11">
        <v>380.33</v>
      </c>
      <c r="G14" s="11">
        <v>350.21</v>
      </c>
      <c r="H14" s="11">
        <v>369.06</v>
      </c>
      <c r="I14" s="11">
        <v>330.55</v>
      </c>
      <c r="J14" s="11">
        <v>337.17</v>
      </c>
      <c r="K14" s="11">
        <v>305.70999999999998</v>
      </c>
      <c r="L14" s="11">
        <v>324.70999999999998</v>
      </c>
      <c r="M14" s="11">
        <v>290.83999999999997</v>
      </c>
      <c r="N14" s="11">
        <v>300.85000000000002</v>
      </c>
      <c r="O14" s="11">
        <v>268.19</v>
      </c>
      <c r="P14" s="11">
        <v>289.18</v>
      </c>
      <c r="Q14" s="11">
        <v>245.38</v>
      </c>
      <c r="R14" s="11">
        <v>256.05</v>
      </c>
      <c r="S14" s="11">
        <v>232.12</v>
      </c>
      <c r="T14" s="11">
        <v>258.26</v>
      </c>
      <c r="U14" s="11">
        <v>219.28</v>
      </c>
      <c r="V14" s="11">
        <v>264.48</v>
      </c>
      <c r="W14" s="11">
        <v>205.31</v>
      </c>
      <c r="X14" s="11">
        <v>237.96</v>
      </c>
      <c r="Y14" s="11">
        <v>203.79</v>
      </c>
      <c r="Z14" s="11">
        <v>221.8</v>
      </c>
      <c r="AA14" s="11">
        <v>217.29</v>
      </c>
      <c r="AB14" s="11">
        <v>264.7</v>
      </c>
      <c r="AC14" s="11">
        <v>232.01</v>
      </c>
      <c r="AD14" s="11">
        <v>233.82</v>
      </c>
      <c r="AE14" s="11">
        <v>204.03</v>
      </c>
      <c r="AF14" s="11">
        <v>245.19</v>
      </c>
      <c r="AG14" s="11">
        <v>185.29</v>
      </c>
      <c r="AH14" s="11">
        <v>198.96</v>
      </c>
      <c r="AI14" s="11">
        <v>204.89</v>
      </c>
      <c r="AJ14" s="11">
        <v>214.56</v>
      </c>
      <c r="AK14" s="11">
        <v>160.08000000000001</v>
      </c>
      <c r="AL14" s="11">
        <v>180.59</v>
      </c>
      <c r="AM14" s="11">
        <v>174.07</v>
      </c>
      <c r="AN14" s="11">
        <v>208.85</v>
      </c>
      <c r="AO14" s="11">
        <v>173.72</v>
      </c>
      <c r="AP14" s="11">
        <v>173.67</v>
      </c>
      <c r="AQ14" s="11">
        <v>164.28</v>
      </c>
      <c r="AR14" s="11">
        <v>199.53</v>
      </c>
      <c r="AS14" s="11">
        <v>161.94999999999999</v>
      </c>
      <c r="AT14" s="11">
        <v>160.38999999999999</v>
      </c>
      <c r="AU14" s="11">
        <v>145.03</v>
      </c>
      <c r="AV14" s="11">
        <v>190.22</v>
      </c>
      <c r="AW14" s="11">
        <v>129.19999999999999</v>
      </c>
      <c r="AX14" s="11">
        <v>130.99</v>
      </c>
      <c r="AY14" s="11">
        <v>136.47999999999999</v>
      </c>
      <c r="AZ14" s="11">
        <v>166.29</v>
      </c>
      <c r="BA14" s="11">
        <v>150.61000000000001</v>
      </c>
      <c r="BB14" s="11">
        <v>158.37</v>
      </c>
      <c r="BC14" s="11">
        <v>144.54</v>
      </c>
      <c r="BD14" s="11">
        <v>163.66999999999999</v>
      </c>
      <c r="BE14" s="11">
        <v>137.62</v>
      </c>
      <c r="BF14" s="11">
        <v>133.71</v>
      </c>
      <c r="BG14" s="11">
        <v>143.97999999999999</v>
      </c>
      <c r="BH14" s="11">
        <v>125.42</v>
      </c>
      <c r="BI14" s="11">
        <v>108.11</v>
      </c>
      <c r="BJ14" s="11">
        <v>118.04</v>
      </c>
      <c r="BK14" s="11">
        <v>109</v>
      </c>
      <c r="BL14" s="11">
        <v>118.37</v>
      </c>
      <c r="BM14" s="11">
        <v>97.41</v>
      </c>
      <c r="BN14" s="11">
        <v>101.61</v>
      </c>
      <c r="BO14" s="11">
        <v>96.2</v>
      </c>
    </row>
    <row r="15" spans="1:68" s="25" customFormat="1" x14ac:dyDescent="0.25">
      <c r="A15" s="25" t="s">
        <v>9</v>
      </c>
      <c r="B15" s="44">
        <v>734</v>
      </c>
      <c r="C15" s="25">
        <v>895.84</v>
      </c>
      <c r="D15" s="25">
        <v>1114.3900000000001</v>
      </c>
      <c r="E15" s="25">
        <v>646.98</v>
      </c>
      <c r="F15" s="25">
        <v>596.85</v>
      </c>
      <c r="G15" s="25">
        <v>583.13</v>
      </c>
      <c r="H15" s="25">
        <v>918.19</v>
      </c>
      <c r="I15" s="25">
        <v>640.4</v>
      </c>
      <c r="J15" s="25">
        <v>538.09</v>
      </c>
      <c r="K15" s="25">
        <v>580.15</v>
      </c>
      <c r="L15" s="25">
        <v>843.1</v>
      </c>
      <c r="M15" s="25">
        <v>629</v>
      </c>
      <c r="N15" s="25">
        <v>532.65</v>
      </c>
      <c r="O15" s="25">
        <v>611.37</v>
      </c>
      <c r="P15" s="25">
        <v>882.93</v>
      </c>
      <c r="Q15" s="25">
        <v>525.79</v>
      </c>
      <c r="R15" s="25">
        <v>454.08</v>
      </c>
      <c r="S15" s="25">
        <v>528.96</v>
      </c>
      <c r="T15" s="25">
        <v>783.51</v>
      </c>
      <c r="U15" s="25">
        <v>468.52</v>
      </c>
      <c r="V15" s="25">
        <v>423.58</v>
      </c>
      <c r="W15" s="25">
        <v>505.57</v>
      </c>
      <c r="X15" s="25">
        <v>758.72</v>
      </c>
      <c r="Y15" s="25">
        <v>515.01</v>
      </c>
      <c r="Z15" s="25">
        <v>496.05</v>
      </c>
      <c r="AA15" s="25">
        <v>580.1</v>
      </c>
      <c r="AB15" s="25">
        <v>745.99</v>
      </c>
      <c r="AC15" s="25">
        <v>421.23</v>
      </c>
      <c r="AD15" s="25">
        <v>374.32</v>
      </c>
      <c r="AE15" s="25">
        <v>456.46</v>
      </c>
      <c r="AF15" s="25">
        <v>575.94000000000005</v>
      </c>
      <c r="AG15" s="25">
        <v>374.72</v>
      </c>
      <c r="AH15" s="25">
        <v>353.23</v>
      </c>
      <c r="AI15" s="25">
        <v>436.03</v>
      </c>
      <c r="AJ15" s="25">
        <v>545.12</v>
      </c>
      <c r="AK15" s="25">
        <v>359.66</v>
      </c>
      <c r="AL15" s="25">
        <v>350.23</v>
      </c>
      <c r="AM15" s="25">
        <v>391.86</v>
      </c>
      <c r="AN15" s="25">
        <v>463.33</v>
      </c>
      <c r="AO15" s="25">
        <v>282.7</v>
      </c>
      <c r="AP15" s="25">
        <v>285.70999999999998</v>
      </c>
      <c r="AQ15" s="25">
        <v>246.67</v>
      </c>
      <c r="AR15" s="25">
        <v>267.41000000000003</v>
      </c>
      <c r="AS15" s="25">
        <v>203.43</v>
      </c>
      <c r="AT15" s="25">
        <v>157</v>
      </c>
      <c r="AU15" s="25">
        <v>134.99</v>
      </c>
      <c r="AV15" s="25">
        <v>156.83000000000001</v>
      </c>
      <c r="AW15" s="25">
        <v>122.07</v>
      </c>
      <c r="AX15" s="25">
        <v>97.34</v>
      </c>
      <c r="AY15" s="25">
        <v>90.84</v>
      </c>
      <c r="AZ15" s="25">
        <v>118.8</v>
      </c>
      <c r="BA15" s="25">
        <v>129.07</v>
      </c>
      <c r="BB15" s="25">
        <v>74.64</v>
      </c>
      <c r="BC15" s="25">
        <v>75.12</v>
      </c>
      <c r="BD15" s="25">
        <v>96.08</v>
      </c>
      <c r="BE15" s="25">
        <v>67.89</v>
      </c>
      <c r="BF15" s="25">
        <v>54.1</v>
      </c>
      <c r="BG15" s="25">
        <v>52.64</v>
      </c>
      <c r="BH15" s="25">
        <v>71.150000000000006</v>
      </c>
      <c r="BI15" s="25">
        <v>48.37</v>
      </c>
      <c r="BJ15" s="25">
        <v>43.7</v>
      </c>
      <c r="BK15" s="25">
        <v>43.59</v>
      </c>
      <c r="BL15" s="25">
        <v>57.49</v>
      </c>
      <c r="BM15" s="25">
        <v>36.78</v>
      </c>
      <c r="BN15" s="25">
        <v>35.200000000000003</v>
      </c>
      <c r="BO15" s="25">
        <v>32.43</v>
      </c>
    </row>
    <row r="16" spans="1:68" x14ac:dyDescent="0.25">
      <c r="A16" s="21" t="s">
        <v>90</v>
      </c>
      <c r="B16" s="45">
        <f>SUM(B11:B15)</f>
        <v>3166.23</v>
      </c>
      <c r="C16" s="11">
        <f>SUM(C11:C15)</f>
        <v>3212.9300000000003</v>
      </c>
      <c r="D16" s="11">
        <f t="shared" ref="D16:AU16" si="4">SUM(D11:D15)</f>
        <v>3650.38</v>
      </c>
      <c r="E16" s="11">
        <f t="shared" si="4"/>
        <v>2656.4</v>
      </c>
      <c r="F16" s="11">
        <f t="shared" si="4"/>
        <v>2436.14</v>
      </c>
      <c r="G16" s="11">
        <f t="shared" si="4"/>
        <v>2276.8200000000002</v>
      </c>
      <c r="H16" s="11">
        <f t="shared" si="4"/>
        <v>2833.19</v>
      </c>
      <c r="I16" s="11">
        <f t="shared" si="4"/>
        <v>2252.27</v>
      </c>
      <c r="J16" s="11">
        <f t="shared" si="4"/>
        <v>2067.6</v>
      </c>
      <c r="K16" s="11">
        <f t="shared" si="4"/>
        <v>1997.02</v>
      </c>
      <c r="L16" s="11">
        <f t="shared" si="4"/>
        <v>2453.54</v>
      </c>
      <c r="M16" s="11">
        <f t="shared" si="4"/>
        <v>1960.2699999999998</v>
      </c>
      <c r="N16" s="11">
        <f t="shared" si="4"/>
        <v>1821.2400000000002</v>
      </c>
      <c r="O16" s="11">
        <f t="shared" si="4"/>
        <v>1821.1</v>
      </c>
      <c r="P16" s="11">
        <f t="shared" si="4"/>
        <v>2229.59</v>
      </c>
      <c r="Q16" s="11">
        <f t="shared" si="4"/>
        <v>1589.6100000000001</v>
      </c>
      <c r="R16" s="11">
        <f t="shared" si="4"/>
        <v>1442.99</v>
      </c>
      <c r="S16" s="11">
        <f t="shared" si="4"/>
        <v>1446.04</v>
      </c>
      <c r="T16" s="11">
        <f t="shared" si="4"/>
        <v>1827.91</v>
      </c>
      <c r="U16" s="11">
        <f t="shared" si="4"/>
        <v>1309.56</v>
      </c>
      <c r="V16" s="11">
        <f t="shared" si="4"/>
        <v>1271.46</v>
      </c>
      <c r="W16" s="11">
        <f t="shared" si="4"/>
        <v>1258.55</v>
      </c>
      <c r="X16" s="11">
        <f t="shared" si="4"/>
        <v>1625.85</v>
      </c>
      <c r="Y16" s="11">
        <f t="shared" si="4"/>
        <v>1204.1399999999999</v>
      </c>
      <c r="Z16" s="11">
        <f t="shared" si="4"/>
        <v>1167.3899999999999</v>
      </c>
      <c r="AA16" s="11">
        <f t="shared" si="4"/>
        <v>1232.5700000000002</v>
      </c>
      <c r="AB16" s="11">
        <f t="shared" si="4"/>
        <v>1523.51</v>
      </c>
      <c r="AC16" s="11">
        <f t="shared" si="4"/>
        <v>1056.29</v>
      </c>
      <c r="AD16" s="11">
        <f t="shared" si="4"/>
        <v>990.19</v>
      </c>
      <c r="AE16" s="11">
        <f t="shared" si="4"/>
        <v>1037.1199999999999</v>
      </c>
      <c r="AF16" s="11">
        <f t="shared" si="4"/>
        <v>1259.9100000000001</v>
      </c>
      <c r="AG16" s="11">
        <f t="shared" si="4"/>
        <v>888.63</v>
      </c>
      <c r="AH16" s="11">
        <f t="shared" si="4"/>
        <v>858.43000000000006</v>
      </c>
      <c r="AI16" s="11">
        <f t="shared" si="4"/>
        <v>945.70999999999992</v>
      </c>
      <c r="AJ16" s="11">
        <f t="shared" si="4"/>
        <v>1091.04</v>
      </c>
      <c r="AK16" s="11">
        <f t="shared" si="4"/>
        <v>803.46</v>
      </c>
      <c r="AL16" s="11">
        <f t="shared" si="4"/>
        <v>789.07</v>
      </c>
      <c r="AM16" s="11">
        <f t="shared" si="4"/>
        <v>814.81</v>
      </c>
      <c r="AN16" s="11">
        <f t="shared" si="4"/>
        <v>963.6400000000001</v>
      </c>
      <c r="AO16" s="11">
        <f t="shared" si="4"/>
        <v>671.92000000000007</v>
      </c>
      <c r="AP16" s="11">
        <f t="shared" si="4"/>
        <v>657.72</v>
      </c>
      <c r="AQ16" s="11">
        <f t="shared" si="4"/>
        <v>602.57999999999993</v>
      </c>
      <c r="AR16" s="11">
        <f t="shared" si="4"/>
        <v>688.12000000000012</v>
      </c>
      <c r="AS16" s="11">
        <f t="shared" si="4"/>
        <v>518.51</v>
      </c>
      <c r="AT16" s="11">
        <f t="shared" si="4"/>
        <v>455.56</v>
      </c>
      <c r="AU16" s="11">
        <f t="shared" si="4"/>
        <v>422.53</v>
      </c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</row>
    <row r="17" spans="1:68" x14ac:dyDescent="0.25">
      <c r="A17" s="21"/>
      <c r="B17" s="2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</row>
    <row r="18" spans="1:68" x14ac:dyDescent="0.25">
      <c r="A18" s="32" t="s">
        <v>110</v>
      </c>
      <c r="B18" s="22" t="s">
        <v>131</v>
      </c>
      <c r="C18" s="16" t="s">
        <v>10</v>
      </c>
      <c r="D18" s="16" t="s">
        <v>7</v>
      </c>
      <c r="E18" s="16" t="s">
        <v>6</v>
      </c>
      <c r="F18" s="16" t="s">
        <v>20</v>
      </c>
      <c r="G18" s="16" t="s">
        <v>21</v>
      </c>
      <c r="H18" s="16" t="s">
        <v>22</v>
      </c>
      <c r="I18" s="26" t="s">
        <v>23</v>
      </c>
      <c r="J18" s="26" t="s">
        <v>24</v>
      </c>
      <c r="K18" s="26" t="s">
        <v>25</v>
      </c>
      <c r="L18" s="26" t="s">
        <v>26</v>
      </c>
      <c r="M18" s="26" t="s">
        <v>27</v>
      </c>
      <c r="N18" s="26" t="s">
        <v>28</v>
      </c>
      <c r="O18" s="26" t="s">
        <v>29</v>
      </c>
      <c r="P18" s="26" t="s">
        <v>30</v>
      </c>
      <c r="Q18" s="26" t="s">
        <v>31</v>
      </c>
      <c r="R18" s="26" t="s">
        <v>32</v>
      </c>
      <c r="S18" s="26" t="s">
        <v>33</v>
      </c>
      <c r="T18" s="26" t="s">
        <v>34</v>
      </c>
      <c r="U18" s="26" t="s">
        <v>35</v>
      </c>
      <c r="V18" s="26" t="s">
        <v>36</v>
      </c>
      <c r="W18" s="26" t="s">
        <v>37</v>
      </c>
      <c r="X18" s="26" t="s">
        <v>38</v>
      </c>
      <c r="Y18" s="26" t="s">
        <v>39</v>
      </c>
      <c r="Z18" s="26" t="s">
        <v>40</v>
      </c>
      <c r="AA18" s="26" t="s">
        <v>41</v>
      </c>
      <c r="AB18" s="26" t="s">
        <v>42</v>
      </c>
      <c r="AC18" s="26" t="s">
        <v>43</v>
      </c>
      <c r="AD18" s="26" t="s">
        <v>44</v>
      </c>
      <c r="AE18" s="26" t="s">
        <v>45</v>
      </c>
      <c r="AF18" s="26" t="s">
        <v>46</v>
      </c>
      <c r="AG18" s="26" t="s">
        <v>47</v>
      </c>
      <c r="AH18" s="26" t="s">
        <v>48</v>
      </c>
      <c r="AI18" s="26" t="s">
        <v>49</v>
      </c>
      <c r="AJ18" s="26" t="s">
        <v>50</v>
      </c>
      <c r="AK18" s="26" t="s">
        <v>51</v>
      </c>
      <c r="AL18" s="26" t="s">
        <v>52</v>
      </c>
      <c r="AM18" s="26" t="s">
        <v>53</v>
      </c>
      <c r="AN18" s="26" t="s">
        <v>54</v>
      </c>
      <c r="AO18" s="26" t="s">
        <v>55</v>
      </c>
      <c r="AP18" s="26" t="s">
        <v>56</v>
      </c>
      <c r="AQ18" s="26" t="s">
        <v>57</v>
      </c>
      <c r="AR18" s="26" t="s">
        <v>58</v>
      </c>
      <c r="AS18" s="26" t="s">
        <v>59</v>
      </c>
      <c r="AT18" s="26" t="s">
        <v>60</v>
      </c>
      <c r="AU18" s="26" t="s">
        <v>61</v>
      </c>
      <c r="AV18" s="26" t="s">
        <v>70</v>
      </c>
      <c r="AW18" s="26" t="s">
        <v>71</v>
      </c>
      <c r="AX18" s="26" t="s">
        <v>72</v>
      </c>
      <c r="AY18" s="26" t="s">
        <v>73</v>
      </c>
      <c r="AZ18" s="26" t="s">
        <v>74</v>
      </c>
      <c r="BA18" s="26" t="s">
        <v>75</v>
      </c>
      <c r="BB18" s="26" t="s">
        <v>76</v>
      </c>
      <c r="BC18" s="26" t="s">
        <v>77</v>
      </c>
      <c r="BD18" s="26" t="s">
        <v>78</v>
      </c>
      <c r="BE18" s="26" t="s">
        <v>79</v>
      </c>
      <c r="BF18" s="26" t="s">
        <v>80</v>
      </c>
      <c r="BG18" s="26" t="s">
        <v>81</v>
      </c>
      <c r="BH18" s="26" t="s">
        <v>82</v>
      </c>
      <c r="BI18" s="26" t="s">
        <v>83</v>
      </c>
      <c r="BJ18" s="26" t="s">
        <v>84</v>
      </c>
      <c r="BK18" s="26" t="s">
        <v>85</v>
      </c>
      <c r="BL18" s="26" t="s">
        <v>86</v>
      </c>
      <c r="BM18" s="26" t="s">
        <v>87</v>
      </c>
      <c r="BN18" s="26" t="s">
        <v>88</v>
      </c>
      <c r="BO18" s="26" t="s">
        <v>89</v>
      </c>
      <c r="BP18" s="19"/>
    </row>
    <row r="19" spans="1:68" x14ac:dyDescent="0.25">
      <c r="A19" s="11" t="s">
        <v>0</v>
      </c>
      <c r="B19" s="50">
        <f t="shared" ref="B19:AT19" si="5">B11/F11-1</f>
        <v>0.49141114143522224</v>
      </c>
      <c r="C19" s="7">
        <f t="shared" si="5"/>
        <v>0.47550318543158365</v>
      </c>
      <c r="D19" s="7">
        <f t="shared" si="5"/>
        <v>0.33146760269424158</v>
      </c>
      <c r="E19" s="7">
        <f t="shared" si="5"/>
        <v>0.21629277135735303</v>
      </c>
      <c r="F19" s="7">
        <f t="shared" si="5"/>
        <v>0.10665640175293145</v>
      </c>
      <c r="G19" s="7">
        <f t="shared" si="5"/>
        <v>0.17642767128739134</v>
      </c>
      <c r="H19" s="7">
        <f t="shared" si="5"/>
        <v>0.24642308147097092</v>
      </c>
      <c r="I19" s="7">
        <f t="shared" si="5"/>
        <v>0.2859328331026445</v>
      </c>
      <c r="J19" s="7">
        <f t="shared" si="5"/>
        <v>0.2762451817700855</v>
      </c>
      <c r="K19" s="7">
        <f t="shared" si="5"/>
        <v>0.25998662878154777</v>
      </c>
      <c r="L19" s="7">
        <f t="shared" si="5"/>
        <v>0.30388529139685461</v>
      </c>
      <c r="M19" s="7">
        <f t="shared" si="5"/>
        <v>0.32910534469403574</v>
      </c>
      <c r="N19" s="7">
        <f t="shared" si="5"/>
        <v>0.41948288810213508</v>
      </c>
      <c r="O19" s="7">
        <f t="shared" si="5"/>
        <v>0.48979083665338652</v>
      </c>
      <c r="P19" s="7">
        <f t="shared" si="5"/>
        <v>0.47258485639686687</v>
      </c>
      <c r="Q19" s="7">
        <f t="shared" si="5"/>
        <v>0.47311367850520614</v>
      </c>
      <c r="R19" s="7">
        <f t="shared" si="5"/>
        <v>0.44825978868862637</v>
      </c>
      <c r="S19" s="7">
        <f t="shared" si="5"/>
        <v>0.49238201412114435</v>
      </c>
      <c r="T19" s="7">
        <f t="shared" si="5"/>
        <v>0.50787401574803148</v>
      </c>
      <c r="U19" s="7">
        <f t="shared" si="5"/>
        <v>0.55765385469895579</v>
      </c>
      <c r="V19" s="7">
        <f t="shared" si="5"/>
        <v>0.59228104898565048</v>
      </c>
      <c r="W19" s="7">
        <f t="shared" si="5"/>
        <v>0.51905165114309915</v>
      </c>
      <c r="X19" s="7">
        <f t="shared" si="5"/>
        <v>0.51700856920280458</v>
      </c>
      <c r="Y19" s="7">
        <f t="shared" si="5"/>
        <v>0.40524508273493587</v>
      </c>
      <c r="Z19" s="7">
        <f t="shared" si="5"/>
        <v>0.38900343642611679</v>
      </c>
      <c r="AA19" s="7">
        <f t="shared" si="5"/>
        <v>0.4160671462829737</v>
      </c>
      <c r="AB19" s="7">
        <f t="shared" si="5"/>
        <v>0.48974854932301715</v>
      </c>
      <c r="AC19" s="7">
        <f t="shared" si="5"/>
        <v>0.58878968253968256</v>
      </c>
      <c r="AD19" s="7">
        <f t="shared" si="5"/>
        <v>0.60507446221731942</v>
      </c>
      <c r="AE19" s="7">
        <f t="shared" si="5"/>
        <v>0.71604938271604945</v>
      </c>
      <c r="AF19" s="7">
        <f t="shared" si="5"/>
        <v>0.63091482649842279</v>
      </c>
      <c r="AG19" s="7">
        <f t="shared" si="5"/>
        <v>0.59746434231378776</v>
      </c>
      <c r="AH19" s="7">
        <f t="shared" si="5"/>
        <v>0.53125</v>
      </c>
      <c r="AI19" s="7">
        <f t="shared" si="5"/>
        <v>0.37807183364839325</v>
      </c>
      <c r="AJ19" s="7">
        <f t="shared" si="5"/>
        <v>0.40141467727674618</v>
      </c>
      <c r="AK19" s="7">
        <f t="shared" si="5"/>
        <v>0.32285115303983236</v>
      </c>
      <c r="AL19" s="7">
        <f t="shared" si="5"/>
        <v>0.32290502793296105</v>
      </c>
      <c r="AM19" s="7">
        <f t="shared" si="5"/>
        <v>0.44733242134062934</v>
      </c>
      <c r="AN19" s="7">
        <f t="shared" si="5"/>
        <v>0.54719562243502073</v>
      </c>
      <c r="AO19" s="7">
        <f t="shared" si="5"/>
        <v>1.0428265524625266</v>
      </c>
      <c r="AP19" s="7">
        <f t="shared" si="5"/>
        <v>1.0765661252900234</v>
      </c>
      <c r="AQ19" s="7">
        <f t="shared" si="5"/>
        <v>1.1188405797101448</v>
      </c>
      <c r="AR19" s="7" t="e">
        <f t="shared" si="5"/>
        <v>#DIV/0!</v>
      </c>
      <c r="AS19" s="7" t="e">
        <f t="shared" si="5"/>
        <v>#DIV/0!</v>
      </c>
      <c r="AT19" s="7" t="e">
        <f t="shared" si="5"/>
        <v>#DIV/0!</v>
      </c>
      <c r="AU19" s="11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</row>
    <row r="20" spans="1:68" x14ac:dyDescent="0.25">
      <c r="A20" s="11" t="s">
        <v>2</v>
      </c>
      <c r="B20" s="50">
        <f t="shared" ref="B20:B24" si="6">B12/F12-1</f>
        <v>0.46363944956523984</v>
      </c>
      <c r="C20" s="7">
        <f t="shared" ref="C20:L24" si="7">C12/G12-1</f>
        <v>0.34391020189994892</v>
      </c>
      <c r="D20" s="7">
        <f t="shared" si="7"/>
        <v>0.23489962018448196</v>
      </c>
      <c r="E20" s="7">
        <f t="shared" si="7"/>
        <v>0.14010222474628997</v>
      </c>
      <c r="F20" s="7">
        <f t="shared" si="7"/>
        <v>-1.6613599013968749E-2</v>
      </c>
      <c r="G20" s="7">
        <f t="shared" si="7"/>
        <v>0.13263986350752632</v>
      </c>
      <c r="H20" s="7">
        <f t="shared" si="7"/>
        <v>0.17310825949689379</v>
      </c>
      <c r="I20" s="7">
        <f t="shared" si="7"/>
        <v>0.20032602252519283</v>
      </c>
      <c r="J20" s="7">
        <f t="shared" si="7"/>
        <v>0.19251615273907596</v>
      </c>
      <c r="K20" s="7">
        <f t="shared" si="7"/>
        <v>0.16673088036987105</v>
      </c>
      <c r="L20" s="7">
        <f t="shared" si="7"/>
        <v>0.21510998360300704</v>
      </c>
      <c r="M20" s="7">
        <f t="shared" ref="M20:V24" si="8">M12/Q12-1</f>
        <v>0.21489269768111741</v>
      </c>
      <c r="N20" s="7">
        <f t="shared" si="8"/>
        <v>0.25555555555555531</v>
      </c>
      <c r="O20" s="7">
        <f t="shared" si="8"/>
        <v>0.25842424242424245</v>
      </c>
      <c r="P20" s="7">
        <f t="shared" si="8"/>
        <v>0.24013965623081668</v>
      </c>
      <c r="Q20" s="7">
        <f t="shared" si="8"/>
        <v>0.23700503318337729</v>
      </c>
      <c r="R20" s="7">
        <f t="shared" si="8"/>
        <v>0.20976744186046514</v>
      </c>
      <c r="S20" s="7">
        <f t="shared" si="8"/>
        <v>0.22179987164930637</v>
      </c>
      <c r="T20" s="7">
        <f t="shared" si="8"/>
        <v>0.22199821838810996</v>
      </c>
      <c r="U20" s="7">
        <f t="shared" si="8"/>
        <v>0.20219544846050863</v>
      </c>
      <c r="V20" s="7">
        <f t="shared" si="8"/>
        <v>0.21283917188469559</v>
      </c>
      <c r="W20" s="7">
        <f t="shared" ref="W20:AF24" si="9">W12/AA12-1</f>
        <v>0.17377448139993024</v>
      </c>
      <c r="X20" s="7">
        <f t="shared" si="9"/>
        <v>0.17820250787162339</v>
      </c>
      <c r="Y20" s="7">
        <f t="shared" si="9"/>
        <v>0.13024269200508387</v>
      </c>
      <c r="Z20" s="7">
        <f t="shared" si="9"/>
        <v>0.11106236289564397</v>
      </c>
      <c r="AA20" s="7">
        <f t="shared" si="9"/>
        <v>0.11919584954604434</v>
      </c>
      <c r="AB20" s="7">
        <f t="shared" si="9"/>
        <v>0.15254345196409247</v>
      </c>
      <c r="AC20" s="7">
        <f t="shared" si="9"/>
        <v>0.20132325141776941</v>
      </c>
      <c r="AD20" s="7">
        <f t="shared" si="9"/>
        <v>0.21728847180895716</v>
      </c>
      <c r="AE20" s="7">
        <f t="shared" si="9"/>
        <v>0.19064164929349081</v>
      </c>
      <c r="AF20" s="7">
        <f t="shared" si="9"/>
        <v>0.52747252747252737</v>
      </c>
      <c r="AG20" s="7">
        <f t="shared" ref="AG20:AP24" si="10">AG12/AK12-1</f>
        <v>3.3824413710162426E-2</v>
      </c>
      <c r="AH20" s="7">
        <f t="shared" si="10"/>
        <v>0.11010417548911655</v>
      </c>
      <c r="AI20" s="7">
        <f t="shared" si="10"/>
        <v>0.21662752465946444</v>
      </c>
      <c r="AJ20" s="7">
        <f t="shared" si="10"/>
        <v>-2.8439153439153486E-2</v>
      </c>
      <c r="AK20" s="7">
        <f t="shared" si="10"/>
        <v>0.36872427983539091</v>
      </c>
      <c r="AL20" s="7">
        <f t="shared" si="10"/>
        <v>0.30810990471969846</v>
      </c>
      <c r="AM20" s="7">
        <f t="shared" si="10"/>
        <v>0.24139941690962097</v>
      </c>
      <c r="AN20" s="7">
        <f t="shared" si="10"/>
        <v>0.2540284360189573</v>
      </c>
      <c r="AO20" s="7">
        <f t="shared" si="10"/>
        <v>0.33406533077134237</v>
      </c>
      <c r="AP20" s="7">
        <f t="shared" si="10"/>
        <v>0.32346041055718477</v>
      </c>
      <c r="AQ20" s="7">
        <f t="shared" ref="AQ20:AZ24" si="11">AQ12/AU12-1</f>
        <v>0.26568265682656822</v>
      </c>
      <c r="AR20" s="7">
        <f t="shared" si="11"/>
        <v>0.26460893017680576</v>
      </c>
      <c r="AS20" s="7">
        <f t="shared" si="11"/>
        <v>0.2255677039529016</v>
      </c>
      <c r="AT20" s="7">
        <f t="shared" si="11"/>
        <v>0.23483613977910567</v>
      </c>
      <c r="AU20" s="11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</row>
    <row r="21" spans="1:68" x14ac:dyDescent="0.25">
      <c r="A21" s="11" t="s">
        <v>1</v>
      </c>
      <c r="B21" s="50">
        <f t="shared" si="6"/>
        <v>0.29341371243476688</v>
      </c>
      <c r="C21" s="7">
        <f t="shared" si="7"/>
        <v>0.43823888034777081</v>
      </c>
      <c r="D21" s="7">
        <f t="shared" si="7"/>
        <v>0.43594816839553041</v>
      </c>
      <c r="E21" s="7">
        <f t="shared" si="7"/>
        <v>0.37387290836084097</v>
      </c>
      <c r="F21" s="7">
        <f t="shared" si="7"/>
        <v>0.40230900258658764</v>
      </c>
      <c r="G21" s="7">
        <f t="shared" si="7"/>
        <v>0.26385259631490787</v>
      </c>
      <c r="H21" s="7">
        <f t="shared" si="7"/>
        <v>0.20797701117665746</v>
      </c>
      <c r="I21" s="7">
        <f t="shared" si="7"/>
        <v>0.23693792420814463</v>
      </c>
      <c r="J21" s="7">
        <f t="shared" si="7"/>
        <v>0.19888061112581767</v>
      </c>
      <c r="K21" s="7">
        <f t="shared" si="7"/>
        <v>0.16962501469378166</v>
      </c>
      <c r="L21" s="7">
        <f t="shared" si="7"/>
        <v>0.1973433907332971</v>
      </c>
      <c r="M21" s="7">
        <f t="shared" si="8"/>
        <v>0.29334308705193846</v>
      </c>
      <c r="N21" s="7">
        <f t="shared" si="8"/>
        <v>0.39338690554604128</v>
      </c>
      <c r="O21" s="7">
        <f t="shared" si="8"/>
        <v>0.42918743349946809</v>
      </c>
      <c r="P21" s="7">
        <f t="shared" si="8"/>
        <v>0.38206716810315244</v>
      </c>
      <c r="Q21" s="7">
        <f t="shared" si="8"/>
        <v>0.33716451672067005</v>
      </c>
      <c r="R21" s="7">
        <f t="shared" si="8"/>
        <v>0.24835547954216541</v>
      </c>
      <c r="S21" s="7">
        <f t="shared" si="8"/>
        <v>0.22610546553144739</v>
      </c>
      <c r="T21" s="7">
        <f t="shared" si="8"/>
        <v>0.22366138868684615</v>
      </c>
      <c r="U21" s="7">
        <f t="shared" si="8"/>
        <v>0.29008596892499394</v>
      </c>
      <c r="V21" s="7">
        <f t="shared" si="8"/>
        <v>0.31136510675005402</v>
      </c>
      <c r="W21" s="7">
        <f t="shared" si="9"/>
        <v>0.28221155962495037</v>
      </c>
      <c r="X21" s="7">
        <f t="shared" si="9"/>
        <v>0.21883524277141309</v>
      </c>
      <c r="Y21" s="7">
        <f t="shared" si="9"/>
        <v>0.23222702755235924</v>
      </c>
      <c r="Z21" s="7">
        <f t="shared" si="9"/>
        <v>0.19881075491209921</v>
      </c>
      <c r="AA21" s="7">
        <f t="shared" si="9"/>
        <v>0.15075224152778488</v>
      </c>
      <c r="AB21" s="7">
        <f t="shared" si="9"/>
        <v>0.14625185648401451</v>
      </c>
      <c r="AC21" s="7">
        <f t="shared" si="9"/>
        <v>0.20401357360168504</v>
      </c>
      <c r="AD21" s="7">
        <f t="shared" si="9"/>
        <v>0.23153336729495688</v>
      </c>
      <c r="AE21" s="7">
        <f t="shared" si="9"/>
        <v>0.22843808338518978</v>
      </c>
      <c r="AF21" s="7">
        <f t="shared" si="9"/>
        <v>0.20302802332142189</v>
      </c>
      <c r="AG21" s="7">
        <f t="shared" si="10"/>
        <v>0.23801245835144136</v>
      </c>
      <c r="AH21" s="7">
        <f t="shared" si="10"/>
        <v>0.22362474676640165</v>
      </c>
      <c r="AI21" s="7">
        <f t="shared" si="10"/>
        <v>0.21880925293894582</v>
      </c>
      <c r="AJ21" s="7">
        <f t="shared" si="10"/>
        <v>0.2201250645401871</v>
      </c>
      <c r="AK21" s="7">
        <f t="shared" si="10"/>
        <v>0.26940051489518191</v>
      </c>
      <c r="AL21" s="7">
        <f t="shared" si="10"/>
        <v>0.2946635730858469</v>
      </c>
      <c r="AM21" s="7">
        <f t="shared" si="10"/>
        <v>0.33762808156639945</v>
      </c>
      <c r="AN21" s="7">
        <f t="shared" si="10"/>
        <v>0.3463350583146676</v>
      </c>
      <c r="AO21" s="7">
        <f t="shared" si="10"/>
        <v>0.43862433862433869</v>
      </c>
      <c r="AP21" s="7">
        <f t="shared" si="10"/>
        <v>0.50974718245507167</v>
      </c>
      <c r="AQ21" s="7">
        <f t="shared" si="11"/>
        <v>0.38227457579582103</v>
      </c>
      <c r="AR21" s="7">
        <f t="shared" si="11"/>
        <v>0.35997899159663871</v>
      </c>
      <c r="AS21" s="7">
        <f t="shared" si="11"/>
        <v>0.38741053404294346</v>
      </c>
      <c r="AT21" s="7">
        <f t="shared" si="11"/>
        <v>0.41173941087938082</v>
      </c>
      <c r="AU21" s="11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</row>
    <row r="22" spans="1:68" x14ac:dyDescent="0.25">
      <c r="A22" s="11" t="s">
        <v>11</v>
      </c>
      <c r="B22" s="50">
        <f t="shared" si="6"/>
        <v>0.16477795598559153</v>
      </c>
      <c r="C22" s="7">
        <f t="shared" si="7"/>
        <v>0.19088546871876888</v>
      </c>
      <c r="D22" s="7">
        <f t="shared" si="7"/>
        <v>0.16718148810491518</v>
      </c>
      <c r="E22" s="7">
        <f t="shared" si="7"/>
        <v>0.12400544546967174</v>
      </c>
      <c r="F22" s="7">
        <f t="shared" si="7"/>
        <v>0.12800664353293589</v>
      </c>
      <c r="G22" s="7">
        <f t="shared" si="7"/>
        <v>0.14556278826338698</v>
      </c>
      <c r="H22" s="7">
        <f t="shared" si="7"/>
        <v>0.13658341289150333</v>
      </c>
      <c r="I22" s="7">
        <f t="shared" si="7"/>
        <v>0.13653555219364621</v>
      </c>
      <c r="J22" s="7">
        <f t="shared" si="7"/>
        <v>0.12072461359481457</v>
      </c>
      <c r="K22" s="7">
        <f t="shared" si="7"/>
        <v>0.13990081658525666</v>
      </c>
      <c r="L22" s="7">
        <f t="shared" si="7"/>
        <v>0.12286465177398154</v>
      </c>
      <c r="M22" s="7">
        <f t="shared" si="8"/>
        <v>0.18526367267095933</v>
      </c>
      <c r="N22" s="7">
        <f t="shared" si="8"/>
        <v>0.17496582698691676</v>
      </c>
      <c r="O22" s="7">
        <f t="shared" si="8"/>
        <v>0.15539376184732023</v>
      </c>
      <c r="P22" s="7">
        <f t="shared" si="8"/>
        <v>0.11972430883605667</v>
      </c>
      <c r="Q22" s="7">
        <f t="shared" si="8"/>
        <v>0.11902590295512594</v>
      </c>
      <c r="R22" s="7">
        <f t="shared" si="8"/>
        <v>-3.1873865698729631E-2</v>
      </c>
      <c r="S22" s="7">
        <f t="shared" si="8"/>
        <v>0.13058302079781803</v>
      </c>
      <c r="T22" s="7">
        <f t="shared" si="8"/>
        <v>8.5308455202554923E-2</v>
      </c>
      <c r="U22" s="7">
        <f t="shared" si="8"/>
        <v>7.600961774375592E-2</v>
      </c>
      <c r="V22" s="7">
        <f t="shared" si="8"/>
        <v>0.19242560865644731</v>
      </c>
      <c r="W22" s="7">
        <f t="shared" si="9"/>
        <v>-5.5133692300612047E-2</v>
      </c>
      <c r="X22" s="7">
        <f t="shared" si="9"/>
        <v>-0.10102002266717036</v>
      </c>
      <c r="Y22" s="7">
        <f t="shared" si="9"/>
        <v>-0.12163268824619633</v>
      </c>
      <c r="Z22" s="7">
        <f t="shared" si="9"/>
        <v>-5.1407065263878171E-2</v>
      </c>
      <c r="AA22" s="7">
        <f t="shared" si="9"/>
        <v>6.4990442581973173E-2</v>
      </c>
      <c r="AB22" s="7">
        <f t="shared" si="9"/>
        <v>7.9570944981443015E-2</v>
      </c>
      <c r="AC22" s="7">
        <f t="shared" si="9"/>
        <v>0.25214528576825512</v>
      </c>
      <c r="AD22" s="7">
        <f t="shared" si="9"/>
        <v>0.17521109770808185</v>
      </c>
      <c r="AE22" s="7">
        <f t="shared" si="9"/>
        <v>-4.1973742007905823E-3</v>
      </c>
      <c r="AF22" s="7">
        <f t="shared" si="9"/>
        <v>0.14275727069351229</v>
      </c>
      <c r="AG22" s="7">
        <f t="shared" si="10"/>
        <v>0.1574837581209394</v>
      </c>
      <c r="AH22" s="7">
        <f t="shared" si="10"/>
        <v>0.10172213300847233</v>
      </c>
      <c r="AI22" s="7">
        <f t="shared" si="10"/>
        <v>0.17705520767507332</v>
      </c>
      <c r="AJ22" s="7">
        <f t="shared" si="10"/>
        <v>2.7340196313143439E-2</v>
      </c>
      <c r="AK22" s="7">
        <f t="shared" si="10"/>
        <v>-7.8517154040985471E-2</v>
      </c>
      <c r="AL22" s="7">
        <f t="shared" si="10"/>
        <v>3.9845684343870591E-2</v>
      </c>
      <c r="AM22" s="7">
        <f t="shared" si="10"/>
        <v>5.9593377160944705E-2</v>
      </c>
      <c r="AN22" s="7">
        <f t="shared" si="10"/>
        <v>4.6709767954693504E-2</v>
      </c>
      <c r="AO22" s="7">
        <f t="shared" si="10"/>
        <v>7.2676752083976615E-2</v>
      </c>
      <c r="AP22" s="7">
        <f t="shared" si="10"/>
        <v>8.2798179437620911E-2</v>
      </c>
      <c r="AQ22" s="7">
        <f t="shared" si="11"/>
        <v>0.13273115907053712</v>
      </c>
      <c r="AR22" s="7">
        <f t="shared" si="11"/>
        <v>4.8943328777205419E-2</v>
      </c>
      <c r="AS22" s="7">
        <f t="shared" si="11"/>
        <v>0.25348297213622284</v>
      </c>
      <c r="AT22" s="7">
        <f t="shared" si="11"/>
        <v>0.22444461409267857</v>
      </c>
      <c r="AU22" s="11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</row>
    <row r="23" spans="1:68" s="22" customFormat="1" x14ac:dyDescent="0.25">
      <c r="A23" s="25" t="s">
        <v>9</v>
      </c>
      <c r="B23" s="51">
        <f t="shared" si="6"/>
        <v>0.22978972941275022</v>
      </c>
      <c r="C23" s="31">
        <f t="shared" si="7"/>
        <v>0.53626121105070923</v>
      </c>
      <c r="D23" s="31">
        <f t="shared" si="7"/>
        <v>0.21368126422635836</v>
      </c>
      <c r="E23" s="31">
        <f t="shared" si="7"/>
        <v>1.0274828232354816E-2</v>
      </c>
      <c r="F23" s="31">
        <f t="shared" si="7"/>
        <v>0.10920106301919752</v>
      </c>
      <c r="G23" s="31">
        <f t="shared" si="7"/>
        <v>5.1366026027752643E-3</v>
      </c>
      <c r="H23" s="31">
        <f t="shared" si="7"/>
        <v>8.9064167951607098E-2</v>
      </c>
      <c r="I23" s="31">
        <f t="shared" si="7"/>
        <v>1.8124006359300449E-2</v>
      </c>
      <c r="J23" s="31">
        <f t="shared" si="7"/>
        <v>1.0213085515817344E-2</v>
      </c>
      <c r="K23" s="31">
        <f t="shared" si="7"/>
        <v>-5.1065639465462831E-2</v>
      </c>
      <c r="L23" s="31">
        <f t="shared" si="7"/>
        <v>-4.5111163965433243E-2</v>
      </c>
      <c r="M23" s="31">
        <f t="shared" si="8"/>
        <v>0.19629509880370488</v>
      </c>
      <c r="N23" s="31">
        <f t="shared" si="8"/>
        <v>0.17303118393234662</v>
      </c>
      <c r="O23" s="31">
        <f t="shared" si="8"/>
        <v>0.15579627949183306</v>
      </c>
      <c r="P23" s="31">
        <f t="shared" si="8"/>
        <v>0.12689053107171566</v>
      </c>
      <c r="Q23" s="31">
        <f t="shared" si="8"/>
        <v>0.1222359771194399</v>
      </c>
      <c r="R23" s="31">
        <f t="shared" si="8"/>
        <v>7.2005288257235955E-2</v>
      </c>
      <c r="S23" s="31">
        <f t="shared" si="8"/>
        <v>4.626461221987066E-2</v>
      </c>
      <c r="T23" s="31">
        <f t="shared" si="8"/>
        <v>3.2673450021088124E-2</v>
      </c>
      <c r="U23" s="31">
        <f t="shared" si="8"/>
        <v>-9.0270091842876821E-2</v>
      </c>
      <c r="V23" s="31">
        <f t="shared" si="8"/>
        <v>-0.14609414373551055</v>
      </c>
      <c r="W23" s="31">
        <f t="shared" si="9"/>
        <v>-0.12847784864678513</v>
      </c>
      <c r="X23" s="31">
        <f t="shared" si="9"/>
        <v>1.7064571911151738E-2</v>
      </c>
      <c r="Y23" s="31">
        <f t="shared" si="9"/>
        <v>0.22263371554732569</v>
      </c>
      <c r="Z23" s="31">
        <f t="shared" si="9"/>
        <v>0.32520303483650359</v>
      </c>
      <c r="AA23" s="31">
        <f t="shared" si="9"/>
        <v>0.27086710774219003</v>
      </c>
      <c r="AB23" s="31">
        <f t="shared" si="9"/>
        <v>0.29525645032468639</v>
      </c>
      <c r="AC23" s="31">
        <f t="shared" si="9"/>
        <v>0.12411934244235701</v>
      </c>
      <c r="AD23" s="31">
        <f t="shared" si="9"/>
        <v>5.9706140475044522E-2</v>
      </c>
      <c r="AE23" s="31">
        <f t="shared" si="9"/>
        <v>4.6854574226544043E-2</v>
      </c>
      <c r="AF23" s="31">
        <f t="shared" si="9"/>
        <v>5.6538009979454129E-2</v>
      </c>
      <c r="AG23" s="31">
        <f t="shared" si="10"/>
        <v>4.1872879942167707E-2</v>
      </c>
      <c r="AH23" s="31">
        <f t="shared" si="10"/>
        <v>8.5657996173942319E-3</v>
      </c>
      <c r="AI23" s="31">
        <f t="shared" si="10"/>
        <v>0.11271882815291168</v>
      </c>
      <c r="AJ23" s="31">
        <f t="shared" si="10"/>
        <v>0.17652644983057431</v>
      </c>
      <c r="AK23" s="31">
        <f t="shared" si="10"/>
        <v>0.27223204810753465</v>
      </c>
      <c r="AL23" s="31">
        <f t="shared" si="10"/>
        <v>0.22582338735081042</v>
      </c>
      <c r="AM23" s="31">
        <f t="shared" si="10"/>
        <v>0.5886001540519723</v>
      </c>
      <c r="AN23" s="31">
        <f t="shared" si="10"/>
        <v>0.73265771661493573</v>
      </c>
      <c r="AO23" s="31">
        <f t="shared" si="10"/>
        <v>0.38966720739320637</v>
      </c>
      <c r="AP23" s="31">
        <f t="shared" si="10"/>
        <v>0.81980891719745208</v>
      </c>
      <c r="AQ23" s="31">
        <f t="shared" si="11"/>
        <v>0.82732054226238949</v>
      </c>
      <c r="AR23" s="31">
        <f t="shared" si="11"/>
        <v>0.7050946885162277</v>
      </c>
      <c r="AS23" s="31">
        <f t="shared" si="11"/>
        <v>0.66650282624723545</v>
      </c>
      <c r="AT23" s="31">
        <f t="shared" si="11"/>
        <v>0.61290322580645151</v>
      </c>
      <c r="AU23" s="25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</row>
    <row r="24" spans="1:68" x14ac:dyDescent="0.25">
      <c r="A24" s="21" t="s">
        <v>90</v>
      </c>
      <c r="B24" s="50">
        <f t="shared" si="6"/>
        <v>0.29969131494905876</v>
      </c>
      <c r="C24" s="7">
        <f t="shared" si="7"/>
        <v>0.41114800467318457</v>
      </c>
      <c r="D24" s="7">
        <f t="shared" si="7"/>
        <v>0.28843459139697658</v>
      </c>
      <c r="E24" s="7">
        <f t="shared" si="7"/>
        <v>0.17943230607342819</v>
      </c>
      <c r="F24" s="7">
        <f t="shared" si="7"/>
        <v>0.17824530857032306</v>
      </c>
      <c r="G24" s="7">
        <f t="shared" si="7"/>
        <v>0.14010876205546263</v>
      </c>
      <c r="H24" s="7">
        <f t="shared" si="7"/>
        <v>0.15473560651140805</v>
      </c>
      <c r="I24" s="7">
        <f t="shared" si="7"/>
        <v>0.14895907196457636</v>
      </c>
      <c r="J24" s="7">
        <f t="shared" si="7"/>
        <v>0.13527047506094725</v>
      </c>
      <c r="K24" s="7">
        <f t="shared" si="7"/>
        <v>9.6600955466476401E-2</v>
      </c>
      <c r="L24" s="7">
        <f t="shared" si="7"/>
        <v>0.10044447633869891</v>
      </c>
      <c r="M24" s="7">
        <f t="shared" si="8"/>
        <v>0.23317669113807771</v>
      </c>
      <c r="N24" s="7">
        <f t="shared" si="8"/>
        <v>0.26212932868557659</v>
      </c>
      <c r="O24" s="7">
        <f t="shared" si="8"/>
        <v>0.25937041852230913</v>
      </c>
      <c r="P24" s="7">
        <f t="shared" si="8"/>
        <v>0.21974823705762314</v>
      </c>
      <c r="Q24" s="7">
        <f t="shared" si="8"/>
        <v>0.21385045358746457</v>
      </c>
      <c r="R24" s="7">
        <f t="shared" si="8"/>
        <v>0.13490790115300522</v>
      </c>
      <c r="S24" s="7">
        <f t="shared" si="8"/>
        <v>0.14897302451233574</v>
      </c>
      <c r="T24" s="7">
        <f t="shared" si="8"/>
        <v>0.12427960758987622</v>
      </c>
      <c r="U24" s="7">
        <f t="shared" si="8"/>
        <v>8.7547959539588494E-2</v>
      </c>
      <c r="V24" s="7">
        <f t="shared" si="8"/>
        <v>8.9147585639760552E-2</v>
      </c>
      <c r="W24" s="7">
        <f t="shared" si="9"/>
        <v>2.1077910382371723E-2</v>
      </c>
      <c r="X24" s="7">
        <f t="shared" si="9"/>
        <v>6.7173828855734419E-2</v>
      </c>
      <c r="Y24" s="7">
        <f t="shared" si="9"/>
        <v>0.13997103068286165</v>
      </c>
      <c r="Z24" s="7">
        <f t="shared" si="9"/>
        <v>0.17895555398458862</v>
      </c>
      <c r="AA24" s="7">
        <f t="shared" si="9"/>
        <v>0.18845456649182379</v>
      </c>
      <c r="AB24" s="7">
        <f t="shared" si="9"/>
        <v>0.2092212935844624</v>
      </c>
      <c r="AC24" s="7">
        <f t="shared" si="9"/>
        <v>0.18867245085131046</v>
      </c>
      <c r="AD24" s="7">
        <f t="shared" si="9"/>
        <v>0.15348950991927124</v>
      </c>
      <c r="AE24" s="7">
        <f t="shared" si="9"/>
        <v>9.665753772298058E-2</v>
      </c>
      <c r="AF24" s="7">
        <f t="shared" si="9"/>
        <v>0.15477892652881664</v>
      </c>
      <c r="AG24" s="7">
        <f t="shared" si="10"/>
        <v>0.10600403255918156</v>
      </c>
      <c r="AH24" s="7">
        <f t="shared" si="10"/>
        <v>8.7900946684071224E-2</v>
      </c>
      <c r="AI24" s="7">
        <f t="shared" si="10"/>
        <v>0.16065094930106394</v>
      </c>
      <c r="AJ24" s="7">
        <f t="shared" si="10"/>
        <v>0.13220704827528929</v>
      </c>
      <c r="AK24" s="7">
        <f t="shared" si="10"/>
        <v>0.19576735325633998</v>
      </c>
      <c r="AL24" s="7">
        <f t="shared" si="10"/>
        <v>0.19970504165906466</v>
      </c>
      <c r="AM24" s="7">
        <f t="shared" si="10"/>
        <v>0.35220219721862667</v>
      </c>
      <c r="AN24" s="7">
        <f t="shared" si="10"/>
        <v>0.40039527989304191</v>
      </c>
      <c r="AO24" s="7">
        <f t="shared" si="10"/>
        <v>0.29586700352934381</v>
      </c>
      <c r="AP24" s="7">
        <f t="shared" si="10"/>
        <v>0.4437615242778119</v>
      </c>
      <c r="AQ24" s="7">
        <f t="shared" si="11"/>
        <v>0.42612358885759583</v>
      </c>
      <c r="AR24" s="7" t="e">
        <f t="shared" si="11"/>
        <v>#DIV/0!</v>
      </c>
      <c r="AS24" s="7" t="e">
        <f t="shared" si="11"/>
        <v>#DIV/0!</v>
      </c>
      <c r="AT24" s="7" t="e">
        <f t="shared" si="11"/>
        <v>#DIV/0!</v>
      </c>
      <c r="AU24" s="11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</row>
    <row r="25" spans="1:68" x14ac:dyDescent="0.25">
      <c r="A25" s="21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</row>
    <row r="26" spans="1:68" s="22" customFormat="1" x14ac:dyDescent="0.25">
      <c r="A26" s="16" t="s">
        <v>64</v>
      </c>
      <c r="B26" s="22">
        <v>2020</v>
      </c>
      <c r="C26" s="22">
        <v>2019</v>
      </c>
      <c r="D26" s="22">
        <v>2018</v>
      </c>
      <c r="E26" s="22">
        <v>2017</v>
      </c>
      <c r="F26" s="22">
        <v>2016</v>
      </c>
      <c r="G26" s="22">
        <v>2015</v>
      </c>
      <c r="H26" s="22">
        <v>2014</v>
      </c>
      <c r="I26" s="22">
        <v>2013</v>
      </c>
      <c r="J26" s="22">
        <v>2012</v>
      </c>
      <c r="K26" s="22">
        <v>2011</v>
      </c>
      <c r="L26" s="22">
        <v>2010</v>
      </c>
      <c r="M26" s="22">
        <v>2009</v>
      </c>
      <c r="N26" s="22">
        <v>2008</v>
      </c>
      <c r="O26" s="22">
        <v>2007</v>
      </c>
      <c r="P26" s="22">
        <v>2006</v>
      </c>
      <c r="Q26" s="22">
        <v>2005</v>
      </c>
    </row>
    <row r="27" spans="1:68" s="11" customFormat="1" x14ac:dyDescent="0.25">
      <c r="A27" s="11" t="s">
        <v>0</v>
      </c>
      <c r="B27" s="11">
        <v>859.65</v>
      </c>
      <c r="C27" s="11">
        <v>706.97</v>
      </c>
      <c r="D27" s="11">
        <v>558.38</v>
      </c>
      <c r="E27" s="11">
        <v>406.53</v>
      </c>
      <c r="F27" s="11">
        <v>276.38</v>
      </c>
      <c r="G27" s="11">
        <v>179.28</v>
      </c>
      <c r="H27" s="11">
        <v>124.66</v>
      </c>
      <c r="I27" s="11">
        <v>78.72</v>
      </c>
      <c r="J27" s="11">
        <v>50.89</v>
      </c>
      <c r="K27" s="11">
        <v>37.11</v>
      </c>
      <c r="L27" s="11">
        <v>19.739999999999998</v>
      </c>
      <c r="M27" s="11">
        <v>7.77</v>
      </c>
      <c r="N27" s="11">
        <v>2.72</v>
      </c>
      <c r="O27" s="11">
        <v>1.53</v>
      </c>
    </row>
    <row r="28" spans="1:68" s="11" customFormat="1" x14ac:dyDescent="0.25">
      <c r="A28" s="11" t="s">
        <v>2</v>
      </c>
      <c r="B28" s="11">
        <v>1825.27</v>
      </c>
      <c r="C28" s="11">
        <v>1618.57</v>
      </c>
      <c r="D28" s="11">
        <v>1368.19</v>
      </c>
      <c r="E28" s="11">
        <v>1108.55</v>
      </c>
      <c r="F28" s="11">
        <v>902.72</v>
      </c>
      <c r="G28" s="11">
        <v>749.89</v>
      </c>
      <c r="H28" s="11">
        <v>660.01</v>
      </c>
      <c r="I28" s="11">
        <v>555.19000000000005</v>
      </c>
      <c r="J28" s="11">
        <v>460.39</v>
      </c>
      <c r="K28" s="11">
        <v>379.05</v>
      </c>
      <c r="L28" s="11">
        <v>293.20999999999998</v>
      </c>
      <c r="M28" s="11">
        <v>236.51</v>
      </c>
      <c r="N28" s="11">
        <v>217.96</v>
      </c>
      <c r="O28" s="11">
        <v>165.94</v>
      </c>
      <c r="P28" s="11">
        <v>106.05</v>
      </c>
      <c r="Q28" s="11">
        <v>61.39</v>
      </c>
    </row>
    <row r="29" spans="1:68" s="11" customFormat="1" x14ac:dyDescent="0.25">
      <c r="A29" s="11" t="s">
        <v>1</v>
      </c>
      <c r="B29" s="11">
        <v>3860.64</v>
      </c>
      <c r="C29" s="11">
        <v>2805.22</v>
      </c>
      <c r="D29" s="11">
        <v>2328.87</v>
      </c>
      <c r="E29" s="11">
        <v>1778.66</v>
      </c>
      <c r="F29" s="11">
        <v>1359.87</v>
      </c>
      <c r="G29" s="11">
        <v>1070.06</v>
      </c>
      <c r="H29" s="11">
        <v>889.88</v>
      </c>
      <c r="I29" s="11">
        <v>744.52</v>
      </c>
      <c r="J29" s="11">
        <v>610.92999999999995</v>
      </c>
      <c r="K29" s="11">
        <v>480.77</v>
      </c>
      <c r="L29" s="11">
        <v>342.04</v>
      </c>
      <c r="M29" s="11">
        <v>245.09</v>
      </c>
      <c r="N29" s="11">
        <v>191.66</v>
      </c>
      <c r="O29" s="11">
        <v>148.35</v>
      </c>
      <c r="P29" s="11">
        <v>107.11</v>
      </c>
      <c r="Q29" s="11">
        <v>84.9</v>
      </c>
    </row>
    <row r="30" spans="1:68" s="11" customFormat="1" x14ac:dyDescent="0.25">
      <c r="A30" s="11" t="s">
        <v>11</v>
      </c>
      <c r="B30" s="11">
        <v>1430.15</v>
      </c>
      <c r="C30" s="11">
        <v>1258.43</v>
      </c>
      <c r="D30" s="11">
        <v>1103.5999999999999</v>
      </c>
      <c r="E30" s="11">
        <v>965.71</v>
      </c>
      <c r="F30" s="11">
        <v>911.54</v>
      </c>
      <c r="G30" s="11">
        <v>935.8</v>
      </c>
      <c r="H30" s="11">
        <v>868.33</v>
      </c>
      <c r="I30" s="11">
        <v>778.49</v>
      </c>
      <c r="J30" s="11">
        <v>737.23</v>
      </c>
      <c r="K30" s="11">
        <v>699.43</v>
      </c>
      <c r="L30" s="11">
        <v>624.84</v>
      </c>
      <c r="M30" s="11">
        <v>584.37</v>
      </c>
      <c r="N30" s="11">
        <v>604.20000000000005</v>
      </c>
      <c r="O30" s="11">
        <v>511.22</v>
      </c>
      <c r="P30" s="11">
        <v>442.82</v>
      </c>
      <c r="Q30" s="11">
        <v>397.88</v>
      </c>
    </row>
    <row r="31" spans="1:68" s="11" customFormat="1" x14ac:dyDescent="0.25">
      <c r="A31" s="25" t="s">
        <v>9</v>
      </c>
      <c r="B31" s="25">
        <v>2745.15</v>
      </c>
      <c r="C31" s="25">
        <v>2601.7399999999998</v>
      </c>
      <c r="D31" s="25">
        <v>2655.95</v>
      </c>
      <c r="E31" s="25">
        <v>2292.34</v>
      </c>
      <c r="F31" s="25">
        <v>2156.39</v>
      </c>
      <c r="G31" s="25">
        <v>2337.15</v>
      </c>
      <c r="H31" s="25">
        <v>1827.95</v>
      </c>
      <c r="I31" s="25">
        <v>1709.1</v>
      </c>
      <c r="J31" s="25">
        <v>1565.08</v>
      </c>
      <c r="K31" s="25">
        <v>1082.49</v>
      </c>
      <c r="L31" s="25">
        <v>652.25</v>
      </c>
      <c r="M31" s="25">
        <v>429.05</v>
      </c>
      <c r="N31" s="25">
        <v>374.91</v>
      </c>
      <c r="O31" s="25">
        <v>245.78</v>
      </c>
      <c r="P31" s="25">
        <v>193.15</v>
      </c>
      <c r="Q31" s="25">
        <v>139.31</v>
      </c>
    </row>
    <row r="32" spans="1:68" x14ac:dyDescent="0.25">
      <c r="A32" s="21" t="s">
        <v>90</v>
      </c>
      <c r="B32" s="11">
        <f>SUM(B27:B31)</f>
        <v>10720.859999999999</v>
      </c>
      <c r="C32" s="11">
        <f t="shared" ref="C32:O32" si="12">SUM(C27:C31)</f>
        <v>8990.93</v>
      </c>
      <c r="D32" s="11">
        <f t="shared" si="12"/>
        <v>8014.9900000000007</v>
      </c>
      <c r="E32" s="11">
        <f t="shared" si="12"/>
        <v>6551.79</v>
      </c>
      <c r="F32" s="11">
        <f t="shared" si="12"/>
        <v>5606.9</v>
      </c>
      <c r="G32" s="11">
        <f t="shared" si="12"/>
        <v>5272.18</v>
      </c>
      <c r="H32" s="11">
        <f t="shared" si="12"/>
        <v>4370.83</v>
      </c>
      <c r="I32" s="11">
        <f t="shared" si="12"/>
        <v>3866.02</v>
      </c>
      <c r="J32" s="11">
        <f t="shared" si="12"/>
        <v>3424.52</v>
      </c>
      <c r="K32" s="11">
        <f t="shared" si="12"/>
        <v>2678.8500000000004</v>
      </c>
      <c r="L32" s="11">
        <f t="shared" si="12"/>
        <v>1932.08</v>
      </c>
      <c r="M32" s="11">
        <f t="shared" si="12"/>
        <v>1502.79</v>
      </c>
      <c r="N32" s="11">
        <f t="shared" si="12"/>
        <v>1391.45</v>
      </c>
      <c r="O32" s="11">
        <f t="shared" si="12"/>
        <v>1072.82</v>
      </c>
      <c r="P32" s="1"/>
      <c r="Q32" s="1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</row>
    <row r="33" spans="1:67" x14ac:dyDescent="0.25">
      <c r="A33" s="21"/>
      <c r="B33" s="1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</row>
    <row r="34" spans="1:67" s="22" customFormat="1" x14ac:dyDescent="0.25">
      <c r="A34" s="16" t="s">
        <v>63</v>
      </c>
      <c r="B34" s="46" t="s">
        <v>131</v>
      </c>
      <c r="C34" s="16" t="s">
        <v>10</v>
      </c>
      <c r="D34" s="16" t="s">
        <v>7</v>
      </c>
      <c r="E34" s="16" t="s">
        <v>6</v>
      </c>
      <c r="F34" s="16" t="s">
        <v>20</v>
      </c>
      <c r="G34" s="16" t="s">
        <v>21</v>
      </c>
      <c r="H34" s="16" t="s">
        <v>22</v>
      </c>
      <c r="I34" s="26" t="s">
        <v>23</v>
      </c>
      <c r="J34" s="26" t="s">
        <v>24</v>
      </c>
      <c r="K34" s="26" t="s">
        <v>25</v>
      </c>
      <c r="L34" s="26" t="s">
        <v>26</v>
      </c>
      <c r="M34" s="26" t="s">
        <v>27</v>
      </c>
      <c r="N34" s="26" t="s">
        <v>28</v>
      </c>
      <c r="O34" s="26" t="s">
        <v>29</v>
      </c>
      <c r="P34" s="26" t="s">
        <v>30</v>
      </c>
      <c r="Q34" s="26" t="s">
        <v>31</v>
      </c>
      <c r="R34" s="26" t="s">
        <v>32</v>
      </c>
      <c r="S34" s="26" t="s">
        <v>33</v>
      </c>
      <c r="T34" s="26" t="s">
        <v>34</v>
      </c>
      <c r="U34" s="26" t="s">
        <v>35</v>
      </c>
      <c r="V34" s="26" t="s">
        <v>36</v>
      </c>
      <c r="W34" s="26" t="s">
        <v>37</v>
      </c>
      <c r="X34" s="26" t="s">
        <v>38</v>
      </c>
      <c r="Y34" s="26" t="s">
        <v>39</v>
      </c>
      <c r="Z34" s="26" t="s">
        <v>40</v>
      </c>
      <c r="AA34" s="26" t="s">
        <v>41</v>
      </c>
      <c r="AB34" s="26" t="s">
        <v>42</v>
      </c>
      <c r="AC34" s="26" t="s">
        <v>43</v>
      </c>
      <c r="AD34" s="26" t="s">
        <v>44</v>
      </c>
      <c r="AE34" s="26" t="s">
        <v>45</v>
      </c>
      <c r="AF34" s="26" t="s">
        <v>46</v>
      </c>
      <c r="AG34" s="26" t="s">
        <v>47</v>
      </c>
      <c r="AH34" s="26" t="s">
        <v>48</v>
      </c>
      <c r="AI34" s="26" t="s">
        <v>49</v>
      </c>
      <c r="AJ34" s="26" t="s">
        <v>50</v>
      </c>
      <c r="AK34" s="26" t="s">
        <v>51</v>
      </c>
      <c r="AL34" s="26" t="s">
        <v>52</v>
      </c>
      <c r="AM34" s="26" t="s">
        <v>53</v>
      </c>
      <c r="AN34" s="26" t="s">
        <v>54</v>
      </c>
      <c r="AO34" s="26" t="s">
        <v>55</v>
      </c>
      <c r="AP34" s="26" t="s">
        <v>56</v>
      </c>
      <c r="AQ34" s="26" t="s">
        <v>57</v>
      </c>
      <c r="AR34" s="26" t="s">
        <v>58</v>
      </c>
      <c r="AS34" s="26" t="s">
        <v>59</v>
      </c>
      <c r="AT34" s="26" t="s">
        <v>60</v>
      </c>
      <c r="AU34" s="26" t="s">
        <v>61</v>
      </c>
      <c r="AV34" s="26" t="s">
        <v>70</v>
      </c>
      <c r="AW34" s="26" t="s">
        <v>71</v>
      </c>
      <c r="AX34" s="26" t="s">
        <v>72</v>
      </c>
      <c r="AY34" s="26" t="s">
        <v>73</v>
      </c>
      <c r="AZ34" s="26" t="s">
        <v>74</v>
      </c>
      <c r="BA34" s="26" t="s">
        <v>75</v>
      </c>
      <c r="BB34" s="26" t="s">
        <v>76</v>
      </c>
      <c r="BC34" s="26" t="s">
        <v>77</v>
      </c>
      <c r="BD34" s="26" t="s">
        <v>78</v>
      </c>
      <c r="BE34" s="26" t="s">
        <v>79</v>
      </c>
      <c r="BF34" s="26" t="s">
        <v>80</v>
      </c>
      <c r="BG34" s="26" t="s">
        <v>81</v>
      </c>
      <c r="BH34" s="26" t="s">
        <v>82</v>
      </c>
      <c r="BI34" s="26" t="s">
        <v>83</v>
      </c>
      <c r="BJ34" s="26" t="s">
        <v>84</v>
      </c>
      <c r="BK34" s="26" t="s">
        <v>85</v>
      </c>
      <c r="BL34" s="26" t="s">
        <v>86</v>
      </c>
      <c r="BM34" s="26" t="s">
        <v>87</v>
      </c>
      <c r="BN34" s="26" t="s">
        <v>88</v>
      </c>
      <c r="BO34" s="26" t="s">
        <v>89</v>
      </c>
    </row>
    <row r="35" spans="1:67" x14ac:dyDescent="0.25">
      <c r="A35" s="1" t="s">
        <v>0</v>
      </c>
      <c r="B35" s="52">
        <v>3</v>
      </c>
      <c r="C35" s="2">
        <v>3.3</v>
      </c>
      <c r="D35" s="2">
        <v>3.87</v>
      </c>
      <c r="E35" s="2">
        <v>2.71</v>
      </c>
      <c r="F35" s="9">
        <v>1.8</v>
      </c>
      <c r="G35" s="9">
        <v>1.71</v>
      </c>
      <c r="H35" s="9">
        <v>2.5499999999999998</v>
      </c>
      <c r="I35" s="9">
        <v>2.12</v>
      </c>
      <c r="J35" s="9">
        <v>0.91</v>
      </c>
      <c r="K35" s="9">
        <v>0.85</v>
      </c>
      <c r="L35" s="9">
        <v>2.38</v>
      </c>
      <c r="M35" s="9">
        <v>1.76</v>
      </c>
      <c r="N35" s="9">
        <v>1.74</v>
      </c>
      <c r="O35" s="9">
        <v>1.69</v>
      </c>
      <c r="P35" s="9">
        <v>1.44</v>
      </c>
      <c r="Q35" s="9">
        <v>1.59</v>
      </c>
      <c r="R35" s="9">
        <v>1.32</v>
      </c>
      <c r="S35" s="9">
        <v>1.04</v>
      </c>
      <c r="T35" s="9">
        <v>1.21</v>
      </c>
      <c r="U35" s="9">
        <v>0.9</v>
      </c>
      <c r="V35" s="9">
        <v>0.78</v>
      </c>
      <c r="W35" s="9">
        <v>0.6</v>
      </c>
      <c r="X35" s="9">
        <v>0.55000000000000004</v>
      </c>
      <c r="Y35" s="9">
        <v>0.31</v>
      </c>
      <c r="Z35" s="9">
        <v>0.25</v>
      </c>
      <c r="AA35" s="9">
        <v>0.18</v>
      </c>
      <c r="AB35" s="9">
        <v>0.25</v>
      </c>
      <c r="AC35" s="9">
        <v>0.3</v>
      </c>
      <c r="AD35" s="9">
        <v>0.3</v>
      </c>
      <c r="AE35" s="9">
        <v>0.25</v>
      </c>
      <c r="AF35" s="9">
        <v>0.21</v>
      </c>
      <c r="AG35" s="9">
        <v>0.17</v>
      </c>
      <c r="AH35" s="9">
        <v>0.13</v>
      </c>
      <c r="AI35" s="9">
        <v>0.09</v>
      </c>
      <c r="AJ35" s="9">
        <v>0.03</v>
      </c>
      <c r="AK35" s="9">
        <v>-0.02</v>
      </c>
      <c r="AL35" s="9">
        <v>-0.08</v>
      </c>
      <c r="AM35" s="9">
        <v>0.09</v>
      </c>
      <c r="AN35" s="9">
        <v>0.14000000000000001</v>
      </c>
      <c r="AO35" s="9">
        <v>0.1</v>
      </c>
      <c r="AP35" s="9">
        <v>0.11</v>
      </c>
      <c r="AQ35" s="9">
        <v>0.11</v>
      </c>
      <c r="AR35" s="9">
        <v>0</v>
      </c>
      <c r="AS35" s="9">
        <v>0</v>
      </c>
      <c r="AT35" s="9">
        <v>0</v>
      </c>
      <c r="AU35" s="9">
        <v>0</v>
      </c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</row>
    <row r="36" spans="1:67" x14ac:dyDescent="0.25">
      <c r="A36" s="1" t="s">
        <v>2</v>
      </c>
      <c r="B36" s="47">
        <v>19.27</v>
      </c>
      <c r="C36" s="2">
        <v>26.29</v>
      </c>
      <c r="D36" s="2">
        <v>22.21</v>
      </c>
      <c r="E36" s="2">
        <v>16.399999999999999</v>
      </c>
      <c r="F36" s="9">
        <v>10.130000000000001</v>
      </c>
      <c r="G36" s="9">
        <v>9.8699999999999992</v>
      </c>
      <c r="H36" s="9">
        <v>15.33</v>
      </c>
      <c r="I36" s="9">
        <v>10.119999999999999</v>
      </c>
      <c r="J36" s="9">
        <v>14.21</v>
      </c>
      <c r="K36" s="9">
        <v>9.5</v>
      </c>
      <c r="L36" s="9">
        <v>12.77</v>
      </c>
      <c r="M36" s="9">
        <v>13.06</v>
      </c>
      <c r="N36" s="9">
        <v>4.54</v>
      </c>
      <c r="O36" s="9">
        <v>13.33</v>
      </c>
      <c r="P36" s="9">
        <v>-4.3099999999999996</v>
      </c>
      <c r="Q36" s="9">
        <v>9.57</v>
      </c>
      <c r="R36" s="9">
        <v>5.01</v>
      </c>
      <c r="S36" s="9">
        <v>7.73</v>
      </c>
      <c r="T36" s="9">
        <v>7.58</v>
      </c>
      <c r="U36" s="9">
        <v>7.25</v>
      </c>
      <c r="V36" s="9">
        <v>7</v>
      </c>
      <c r="W36" s="9">
        <v>6.02</v>
      </c>
      <c r="X36" s="9">
        <v>7.48</v>
      </c>
      <c r="Y36" s="9">
        <v>5.33</v>
      </c>
      <c r="Z36" s="9">
        <v>4.93</v>
      </c>
      <c r="AA36" s="9">
        <v>5.0999999999999996</v>
      </c>
      <c r="AB36" s="9">
        <v>6.67</v>
      </c>
      <c r="AC36" s="9">
        <v>3.98</v>
      </c>
      <c r="AD36" s="9">
        <v>4.88</v>
      </c>
      <c r="AE36" s="9">
        <v>5.04</v>
      </c>
      <c r="AF36" s="9">
        <v>4.67</v>
      </c>
      <c r="AG36" s="9">
        <v>4.38</v>
      </c>
      <c r="AH36" s="9">
        <v>4.7699999999999996</v>
      </c>
      <c r="AI36" s="9">
        <v>4.97</v>
      </c>
      <c r="AJ36" s="9">
        <v>4.3099999999999996</v>
      </c>
      <c r="AK36" s="9">
        <v>3.27</v>
      </c>
      <c r="AL36" s="9">
        <v>4.21</v>
      </c>
      <c r="AM36" s="9">
        <v>4.38</v>
      </c>
      <c r="AN36" s="9">
        <v>4.12</v>
      </c>
      <c r="AO36" s="9">
        <v>4.17</v>
      </c>
      <c r="AP36" s="9">
        <v>3.84</v>
      </c>
      <c r="AQ36" s="9">
        <v>2.76</v>
      </c>
      <c r="AR36" s="9">
        <v>3.91</v>
      </c>
      <c r="AS36" s="9">
        <v>3.36</v>
      </c>
      <c r="AT36" s="9">
        <v>2.86</v>
      </c>
      <c r="AU36" s="9">
        <v>3.03</v>
      </c>
      <c r="AV36" s="9">
        <v>3.07</v>
      </c>
      <c r="AW36" s="9">
        <v>2.57</v>
      </c>
      <c r="AX36" s="9">
        <v>2.33</v>
      </c>
      <c r="AY36" s="9">
        <v>2.25</v>
      </c>
      <c r="AZ36" s="9">
        <v>0.61</v>
      </c>
      <c r="BA36" s="9">
        <v>2.0299999999999998</v>
      </c>
      <c r="BB36" s="9">
        <v>1.96</v>
      </c>
      <c r="BC36" s="9">
        <v>2.06</v>
      </c>
      <c r="BD36" s="9">
        <v>1.9</v>
      </c>
      <c r="BE36" s="9">
        <v>1.69</v>
      </c>
      <c r="BF36" s="9">
        <v>1.47</v>
      </c>
      <c r="BG36" s="9">
        <v>1.59</v>
      </c>
      <c r="BH36" s="9">
        <v>1.65</v>
      </c>
      <c r="BI36" s="9">
        <v>1.18</v>
      </c>
      <c r="BJ36" s="9">
        <v>1.17</v>
      </c>
      <c r="BK36" s="9">
        <v>0.98</v>
      </c>
      <c r="BL36" s="9">
        <v>0.61</v>
      </c>
      <c r="BM36" s="9">
        <v>0.66</v>
      </c>
      <c r="BN36" s="9">
        <v>0.6</v>
      </c>
      <c r="BO36" s="9">
        <v>0.65</v>
      </c>
    </row>
    <row r="37" spans="1:67" x14ac:dyDescent="0.25">
      <c r="A37" s="1" t="s">
        <v>1</v>
      </c>
      <c r="B37" s="47">
        <v>12.28</v>
      </c>
      <c r="C37" s="2">
        <v>15.79</v>
      </c>
      <c r="D37" s="2">
        <v>14.15</v>
      </c>
      <c r="E37" s="2">
        <v>12.37</v>
      </c>
      <c r="F37" s="9">
        <v>10.3</v>
      </c>
      <c r="G37" s="9">
        <v>5.01</v>
      </c>
      <c r="H37" s="9">
        <v>6.47</v>
      </c>
      <c r="I37" s="9">
        <v>4.2300000000000004</v>
      </c>
      <c r="J37" s="9">
        <v>5.22</v>
      </c>
      <c r="K37" s="9">
        <v>7.09</v>
      </c>
      <c r="L37" s="9">
        <v>6.05</v>
      </c>
      <c r="M37" s="9">
        <v>5.75</v>
      </c>
      <c r="N37" s="9">
        <v>5.07</v>
      </c>
      <c r="O37" s="9">
        <v>3.27</v>
      </c>
      <c r="P37" s="9">
        <v>3.75</v>
      </c>
      <c r="Q37" s="9">
        <v>0.52</v>
      </c>
      <c r="R37" s="9">
        <v>0.4</v>
      </c>
      <c r="S37" s="9">
        <v>1.48</v>
      </c>
      <c r="T37" s="9">
        <v>1.53</v>
      </c>
      <c r="U37" s="9">
        <v>0.52</v>
      </c>
      <c r="V37" s="9">
        <v>1.78</v>
      </c>
      <c r="W37" s="9">
        <v>1.07</v>
      </c>
      <c r="X37" s="9">
        <v>1.01</v>
      </c>
      <c r="Y37" s="9">
        <v>0.17</v>
      </c>
      <c r="Z37" s="9">
        <v>0.19</v>
      </c>
      <c r="AA37" s="9">
        <v>-0.12</v>
      </c>
      <c r="AB37" s="9">
        <v>0.47</v>
      </c>
      <c r="AC37" s="9">
        <v>-0.95</v>
      </c>
      <c r="AD37" s="9">
        <v>-0.27</v>
      </c>
      <c r="AE37" s="9">
        <v>0.23</v>
      </c>
      <c r="AF37" s="9">
        <v>0.52</v>
      </c>
      <c r="AG37" s="9">
        <v>-0.09</v>
      </c>
      <c r="AH37" s="9">
        <v>-0.02</v>
      </c>
      <c r="AI37" s="9">
        <v>0.18</v>
      </c>
      <c r="AJ37" s="9">
        <v>0.22</v>
      </c>
      <c r="AK37" s="9">
        <v>-0.6</v>
      </c>
      <c r="AL37" s="9">
        <v>0.01</v>
      </c>
      <c r="AM37" s="9">
        <v>0.28000000000000003</v>
      </c>
      <c r="AN37" s="9">
        <v>0.38</v>
      </c>
      <c r="AO37" s="9">
        <v>0.14000000000000001</v>
      </c>
      <c r="AP37" s="9">
        <v>0.41</v>
      </c>
      <c r="AQ37" s="9">
        <v>0.44</v>
      </c>
      <c r="AR37" s="9">
        <v>0.91</v>
      </c>
      <c r="AS37" s="9">
        <v>0.51</v>
      </c>
      <c r="AT37" s="9">
        <v>0.45</v>
      </c>
      <c r="AU37" s="9">
        <v>0.66</v>
      </c>
      <c r="AV37" s="9">
        <v>0.86</v>
      </c>
      <c r="AW37" s="9">
        <v>0.45</v>
      </c>
      <c r="AX37" s="9">
        <v>0.32</v>
      </c>
      <c r="AY37" s="9">
        <v>0.41</v>
      </c>
      <c r="AZ37" s="9">
        <v>0.51</v>
      </c>
      <c r="BA37" s="9">
        <v>0.27</v>
      </c>
      <c r="BB37" s="9">
        <v>0.37</v>
      </c>
      <c r="BC37" s="9">
        <v>0.34</v>
      </c>
      <c r="BD37" s="9">
        <v>0.48</v>
      </c>
      <c r="BE37" s="9">
        <v>0.19</v>
      </c>
      <c r="BF37" s="9">
        <v>0.19</v>
      </c>
      <c r="BG37" s="9">
        <v>0.26</v>
      </c>
      <c r="BH37" s="9">
        <v>0.23</v>
      </c>
      <c r="BI37" s="9">
        <v>0.05</v>
      </c>
      <c r="BJ37" s="9">
        <v>0.05</v>
      </c>
      <c r="BK37" s="9">
        <v>0.12</v>
      </c>
      <c r="BL37" s="9">
        <v>0.47</v>
      </c>
      <c r="BM37" s="9">
        <v>7.0000000000000007E-2</v>
      </c>
      <c r="BN37" s="9">
        <v>0.12</v>
      </c>
      <c r="BO37" s="9">
        <v>0.18</v>
      </c>
    </row>
    <row r="38" spans="1:67" x14ac:dyDescent="0.25">
      <c r="A38" s="1" t="s">
        <v>11</v>
      </c>
      <c r="B38" s="47">
        <v>1.93</v>
      </c>
      <c r="C38" s="2">
        <v>2.0299999999999998</v>
      </c>
      <c r="D38" s="2">
        <v>2.0299999999999998</v>
      </c>
      <c r="E38" s="2">
        <v>1.82</v>
      </c>
      <c r="F38" s="9">
        <v>1.47</v>
      </c>
      <c r="G38" s="9">
        <v>1.4</v>
      </c>
      <c r="H38" s="9">
        <v>1.51</v>
      </c>
      <c r="I38" s="9">
        <v>1.38</v>
      </c>
      <c r="J38" s="9">
        <v>1.7</v>
      </c>
      <c r="K38" s="9">
        <v>1.1399999999999999</v>
      </c>
      <c r="L38" s="9">
        <v>1.08</v>
      </c>
      <c r="M38" s="9">
        <v>1.1399999999999999</v>
      </c>
      <c r="N38" s="9">
        <v>1.1599999999999999</v>
      </c>
      <c r="O38" s="9">
        <v>0.95</v>
      </c>
      <c r="P38" s="9">
        <v>-0.82</v>
      </c>
      <c r="Q38" s="9">
        <v>0.84</v>
      </c>
      <c r="R38" s="9">
        <v>1.03</v>
      </c>
      <c r="S38" s="9">
        <v>0.7</v>
      </c>
      <c r="T38" s="9">
        <v>0.8</v>
      </c>
      <c r="U38" s="9">
        <v>0.72</v>
      </c>
      <c r="V38" s="9">
        <v>0.86</v>
      </c>
      <c r="W38" s="9">
        <v>0.47</v>
      </c>
      <c r="X38" s="9">
        <v>0.62</v>
      </c>
      <c r="Y38" s="9">
        <v>0.61</v>
      </c>
      <c r="Z38" s="9">
        <v>-0.38</v>
      </c>
      <c r="AA38" s="9">
        <v>0.61</v>
      </c>
      <c r="AB38" s="9">
        <v>0.71</v>
      </c>
      <c r="AC38" s="9">
        <v>0.54</v>
      </c>
      <c r="AD38" s="9">
        <v>0.55000000000000004</v>
      </c>
      <c r="AE38" s="9">
        <v>0.68</v>
      </c>
      <c r="AF38" s="9">
        <v>0.78</v>
      </c>
      <c r="AG38" s="9">
        <v>0.62</v>
      </c>
      <c r="AH38" s="9">
        <v>0.56999999999999995</v>
      </c>
      <c r="AI38" s="9">
        <v>0.72</v>
      </c>
      <c r="AJ38" s="9">
        <v>0.76</v>
      </c>
      <c r="AK38" s="9">
        <v>0.53</v>
      </c>
      <c r="AL38" s="9">
        <v>-0.06</v>
      </c>
      <c r="AM38" s="9">
        <v>0.6</v>
      </c>
      <c r="AN38" s="9">
        <v>0.78</v>
      </c>
      <c r="AO38" s="9">
        <v>0.68</v>
      </c>
      <c r="AP38" s="9">
        <v>0.69</v>
      </c>
      <c r="AQ38" s="9">
        <v>0.61</v>
      </c>
      <c r="AR38" s="9">
        <v>0.77</v>
      </c>
      <c r="AS38" s="9">
        <v>0.62</v>
      </c>
      <c r="AT38" s="9">
        <v>0.51</v>
      </c>
      <c r="AU38" s="9">
        <v>0.45</v>
      </c>
      <c r="AV38" s="9">
        <v>0.74</v>
      </c>
      <c r="AW38" s="9">
        <v>0.4</v>
      </c>
      <c r="AX38" s="9">
        <v>0.34</v>
      </c>
      <c r="AY38" s="9">
        <v>0.33</v>
      </c>
      <c r="AZ38" s="9">
        <v>0.47</v>
      </c>
      <c r="BA38" s="9">
        <v>0.48</v>
      </c>
      <c r="BB38" s="9">
        <v>0.45</v>
      </c>
      <c r="BC38" s="9">
        <v>0.47</v>
      </c>
      <c r="BD38" s="9">
        <v>0.5</v>
      </c>
      <c r="BE38" s="9">
        <v>0.45</v>
      </c>
      <c r="BF38" s="9">
        <v>0.31</v>
      </c>
      <c r="BG38" s="9">
        <v>0.5</v>
      </c>
      <c r="BH38" s="9">
        <v>0.26</v>
      </c>
      <c r="BI38" s="9">
        <v>0.35</v>
      </c>
      <c r="BJ38" s="9">
        <v>0.28000000000000003</v>
      </c>
      <c r="BK38" s="9">
        <v>0.28999999999999998</v>
      </c>
      <c r="BL38" s="9">
        <v>0.34</v>
      </c>
      <c r="BM38" s="9">
        <v>0.28999999999999998</v>
      </c>
      <c r="BN38" s="9">
        <v>0.34</v>
      </c>
      <c r="BO38" s="9">
        <v>0.23</v>
      </c>
    </row>
    <row r="39" spans="1:67" x14ac:dyDescent="0.25">
      <c r="A39" s="1" t="s">
        <v>9</v>
      </c>
      <c r="B39" s="47">
        <v>1.17</v>
      </c>
      <c r="C39" s="2">
        <v>1.4</v>
      </c>
      <c r="D39" s="2">
        <v>1.68</v>
      </c>
      <c r="E39" s="2">
        <v>0.75</v>
      </c>
      <c r="F39" s="9">
        <v>0.65</v>
      </c>
      <c r="G39" s="9">
        <v>0.64</v>
      </c>
      <c r="H39" s="9">
        <v>1.25</v>
      </c>
      <c r="I39" s="9">
        <v>0.77</v>
      </c>
      <c r="J39" s="9">
        <v>0.55000000000000004</v>
      </c>
      <c r="K39" s="9">
        <v>0.62</v>
      </c>
      <c r="L39" s="9">
        <v>1.05</v>
      </c>
      <c r="M39" s="9">
        <v>0.74</v>
      </c>
      <c r="N39" s="9">
        <v>0.59</v>
      </c>
      <c r="O39" s="9">
        <v>0.68</v>
      </c>
      <c r="P39" s="9">
        <v>0.97</v>
      </c>
      <c r="Q39" s="9">
        <v>0.52</v>
      </c>
      <c r="R39" s="9">
        <v>0.42</v>
      </c>
      <c r="S39" s="9">
        <v>0.53</v>
      </c>
      <c r="T39" s="9">
        <v>0.84</v>
      </c>
      <c r="U39" s="9">
        <v>0.43</v>
      </c>
      <c r="V39" s="9">
        <v>0.36</v>
      </c>
      <c r="W39" s="9">
        <v>0.48</v>
      </c>
      <c r="X39" s="9">
        <v>0.82</v>
      </c>
      <c r="Y39" s="9">
        <v>0.5</v>
      </c>
      <c r="Z39" s="9">
        <v>0.46</v>
      </c>
      <c r="AA39" s="9">
        <v>0.57999999999999996</v>
      </c>
      <c r="AB39" s="9">
        <v>0.77</v>
      </c>
      <c r="AC39" s="9">
        <v>0.36</v>
      </c>
      <c r="AD39" s="9">
        <v>0.32</v>
      </c>
      <c r="AE39" s="9">
        <v>0.42</v>
      </c>
      <c r="AF39" s="9">
        <v>0.52</v>
      </c>
      <c r="AG39" s="9">
        <v>0.3</v>
      </c>
      <c r="AH39" s="9">
        <v>0.27</v>
      </c>
      <c r="AI39" s="9">
        <v>0.36</v>
      </c>
      <c r="AJ39" s="9">
        <v>0.49</v>
      </c>
      <c r="AK39" s="9">
        <v>0.31</v>
      </c>
      <c r="AL39" s="9">
        <v>0.33</v>
      </c>
      <c r="AM39" s="9">
        <v>0.44</v>
      </c>
      <c r="AN39" s="9">
        <v>0.5</v>
      </c>
      <c r="AO39" s="9">
        <v>0.25</v>
      </c>
      <c r="AP39" s="9">
        <v>0.28000000000000003</v>
      </c>
      <c r="AQ39" s="9">
        <v>0.23</v>
      </c>
      <c r="AR39" s="9">
        <v>0.23</v>
      </c>
      <c r="AS39" s="9">
        <v>0.17</v>
      </c>
      <c r="AT39" s="9">
        <v>0.13</v>
      </c>
      <c r="AU39" s="9">
        <v>0.12</v>
      </c>
      <c r="AV39" s="9">
        <v>0.13</v>
      </c>
      <c r="AW39" s="9">
        <v>0.1</v>
      </c>
      <c r="AX39" s="9">
        <v>7.0000000000000007E-2</v>
      </c>
      <c r="AY39" s="9">
        <v>0.06</v>
      </c>
      <c r="AZ39" s="9">
        <v>0.09</v>
      </c>
      <c r="BA39" s="9">
        <v>0.1</v>
      </c>
      <c r="BB39" s="9">
        <v>0.04</v>
      </c>
      <c r="BC39" s="9">
        <v>0.04</v>
      </c>
      <c r="BD39" s="9">
        <v>0.06</v>
      </c>
      <c r="BE39" s="9">
        <v>0.04</v>
      </c>
      <c r="BF39" s="9">
        <v>0.03</v>
      </c>
      <c r="BG39" s="9">
        <v>0.03</v>
      </c>
      <c r="BH39" s="9">
        <v>0.04</v>
      </c>
      <c r="BI39" s="9">
        <v>0.02</v>
      </c>
      <c r="BJ39" s="9">
        <v>0.02</v>
      </c>
      <c r="BK39" s="9">
        <v>0.02</v>
      </c>
      <c r="BL39" s="9">
        <v>0.02</v>
      </c>
      <c r="BM39" s="9">
        <v>0.02</v>
      </c>
      <c r="BN39" s="9">
        <v>0.01</v>
      </c>
      <c r="BO39" s="9">
        <v>0.01</v>
      </c>
    </row>
    <row r="40" spans="1:67" x14ac:dyDescent="0.25">
      <c r="A40" s="1"/>
      <c r="B40" s="1"/>
      <c r="C40" s="2"/>
      <c r="D40" s="2"/>
    </row>
    <row r="41" spans="1:67" s="22" customFormat="1" x14ac:dyDescent="0.25">
      <c r="A41" s="16" t="s">
        <v>67</v>
      </c>
      <c r="B41" s="22">
        <v>2020</v>
      </c>
      <c r="C41" s="22">
        <v>2019</v>
      </c>
      <c r="D41" s="22">
        <v>2018</v>
      </c>
      <c r="E41" s="22">
        <v>2017</v>
      </c>
      <c r="F41" s="22">
        <v>2016</v>
      </c>
      <c r="G41" s="22">
        <v>2015</v>
      </c>
      <c r="H41" s="22">
        <v>2014</v>
      </c>
      <c r="I41" s="22">
        <v>2013</v>
      </c>
      <c r="J41" s="22">
        <v>2012</v>
      </c>
      <c r="K41" s="22">
        <v>2011</v>
      </c>
      <c r="L41" s="22">
        <v>2010</v>
      </c>
      <c r="M41" s="22">
        <v>2009</v>
      </c>
      <c r="N41" s="22">
        <v>2008</v>
      </c>
      <c r="O41" s="22">
        <v>2007</v>
      </c>
      <c r="P41" s="22">
        <v>2006</v>
      </c>
      <c r="Q41" s="22">
        <v>2005</v>
      </c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</row>
    <row r="42" spans="1:67" x14ac:dyDescent="0.25">
      <c r="A42" s="1" t="s">
        <v>0</v>
      </c>
      <c r="B42" s="2">
        <v>10.09</v>
      </c>
      <c r="C42" s="2">
        <v>6.43</v>
      </c>
      <c r="D42" s="2">
        <v>7.57</v>
      </c>
      <c r="E42" s="9">
        <v>5.39</v>
      </c>
      <c r="F42" s="9">
        <v>3.49</v>
      </c>
      <c r="G42" s="9">
        <v>1.29</v>
      </c>
      <c r="H42" s="9">
        <v>1.1000000000000001</v>
      </c>
      <c r="I42" s="9">
        <v>0.6</v>
      </c>
      <c r="J42" s="9">
        <v>0.01</v>
      </c>
      <c r="K42" s="9">
        <v>0.46</v>
      </c>
      <c r="L42" s="9">
        <v>0.28000000000000003</v>
      </c>
      <c r="M42" s="9">
        <v>0.1</v>
      </c>
      <c r="N42" s="9">
        <v>-0.06</v>
      </c>
      <c r="O42" s="9">
        <v>-0.16</v>
      </c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</row>
    <row r="43" spans="1:67" x14ac:dyDescent="0.25">
      <c r="A43" s="1" t="s">
        <v>2</v>
      </c>
      <c r="B43" s="2">
        <v>58.61</v>
      </c>
      <c r="C43" s="2">
        <v>49.16</v>
      </c>
      <c r="D43" s="2">
        <v>43.7</v>
      </c>
      <c r="E43" s="9">
        <v>18</v>
      </c>
      <c r="F43" s="9">
        <v>27.85</v>
      </c>
      <c r="G43" s="9">
        <v>22.84</v>
      </c>
      <c r="H43" s="9">
        <v>20.57</v>
      </c>
      <c r="I43" s="9">
        <v>18.79</v>
      </c>
      <c r="J43" s="9">
        <v>16.16</v>
      </c>
      <c r="K43" s="9">
        <v>14.88</v>
      </c>
      <c r="L43" s="9">
        <v>13.16</v>
      </c>
      <c r="M43" s="9">
        <v>10.210000000000001</v>
      </c>
      <c r="N43" s="9">
        <v>6.66</v>
      </c>
      <c r="O43" s="9">
        <v>6.65</v>
      </c>
      <c r="P43" s="9">
        <v>4.97</v>
      </c>
      <c r="Q43" s="9">
        <v>2.5099999999999998</v>
      </c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</row>
    <row r="44" spans="1:67" x14ac:dyDescent="0.25">
      <c r="A44" s="1" t="s">
        <v>1</v>
      </c>
      <c r="B44" s="2">
        <v>41.83</v>
      </c>
      <c r="C44" s="2">
        <v>23.01</v>
      </c>
      <c r="D44" s="2">
        <v>20.14</v>
      </c>
      <c r="E44" s="9">
        <v>6.15</v>
      </c>
      <c r="F44" s="9">
        <v>4.9000000000000004</v>
      </c>
      <c r="G44" s="9">
        <v>1.25</v>
      </c>
      <c r="H44" s="9">
        <v>-0.52</v>
      </c>
      <c r="I44" s="9">
        <v>0.59</v>
      </c>
      <c r="J44" s="9">
        <v>-0.09</v>
      </c>
      <c r="K44" s="9">
        <v>1.37</v>
      </c>
      <c r="L44" s="9">
        <v>2.5299999999999998</v>
      </c>
      <c r="M44" s="9">
        <v>2.04</v>
      </c>
      <c r="N44" s="9">
        <v>1.49</v>
      </c>
      <c r="O44" s="9">
        <v>1.1200000000000001</v>
      </c>
      <c r="P44" s="9">
        <v>0.45</v>
      </c>
      <c r="Q44" s="9">
        <v>0.84</v>
      </c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</row>
    <row r="45" spans="1:67" x14ac:dyDescent="0.25">
      <c r="A45" s="1" t="s">
        <v>11</v>
      </c>
      <c r="B45" s="2">
        <v>5.76</v>
      </c>
      <c r="C45" s="2">
        <v>5.0599999999999996</v>
      </c>
      <c r="D45" s="2">
        <v>2.13</v>
      </c>
      <c r="E45" s="9">
        <v>3.25</v>
      </c>
      <c r="F45" s="9">
        <v>2.56</v>
      </c>
      <c r="G45" s="9">
        <v>1.48</v>
      </c>
      <c r="H45" s="9">
        <v>2.63</v>
      </c>
      <c r="I45" s="9">
        <v>2.58</v>
      </c>
      <c r="J45" s="9">
        <v>2</v>
      </c>
      <c r="K45" s="9">
        <v>2.69</v>
      </c>
      <c r="L45" s="9">
        <v>2.1</v>
      </c>
      <c r="M45" s="9">
        <v>1.62</v>
      </c>
      <c r="N45" s="9">
        <v>1.87</v>
      </c>
      <c r="O45" s="9">
        <v>1.42</v>
      </c>
      <c r="P45" s="9">
        <v>1.2</v>
      </c>
      <c r="Q45" s="9">
        <v>1.1200000000000001</v>
      </c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</row>
    <row r="46" spans="1:67" x14ac:dyDescent="0.25">
      <c r="A46" s="1" t="s">
        <v>9</v>
      </c>
      <c r="B46" s="2">
        <v>3.28</v>
      </c>
      <c r="C46" s="2">
        <v>2.97</v>
      </c>
      <c r="D46" s="2">
        <v>2.98</v>
      </c>
      <c r="E46" s="9">
        <v>2.2999999999999998</v>
      </c>
      <c r="F46" s="9">
        <v>2.08</v>
      </c>
      <c r="G46" s="9">
        <v>2.31</v>
      </c>
      <c r="H46" s="9">
        <v>1.61</v>
      </c>
      <c r="I46" s="9">
        <v>1.42</v>
      </c>
      <c r="J46" s="9">
        <v>1.58</v>
      </c>
      <c r="K46" s="9">
        <v>0.99</v>
      </c>
      <c r="L46" s="9">
        <v>0.54</v>
      </c>
      <c r="M46" s="9">
        <v>0.32</v>
      </c>
      <c r="N46" s="9">
        <v>0.24</v>
      </c>
      <c r="O46" s="9">
        <v>0.14000000000000001</v>
      </c>
      <c r="P46" s="9">
        <v>0.08</v>
      </c>
      <c r="Q46" s="9">
        <v>0.06</v>
      </c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</row>
    <row r="47" spans="1:67" x14ac:dyDescent="0.25">
      <c r="A47" s="21"/>
      <c r="B47" s="11"/>
      <c r="C47" s="2"/>
      <c r="D47" s="2"/>
    </row>
    <row r="48" spans="1:67" s="22" customFormat="1" x14ac:dyDescent="0.25">
      <c r="A48" s="22" t="s">
        <v>65</v>
      </c>
      <c r="B48" s="46" t="s">
        <v>131</v>
      </c>
      <c r="C48" s="16" t="s">
        <v>10</v>
      </c>
      <c r="D48" s="16" t="s">
        <v>7</v>
      </c>
      <c r="E48" s="16" t="s">
        <v>6</v>
      </c>
      <c r="F48" s="16" t="s">
        <v>20</v>
      </c>
      <c r="G48" s="16" t="s">
        <v>21</v>
      </c>
      <c r="H48" s="16" t="s">
        <v>22</v>
      </c>
      <c r="I48" s="26" t="s">
        <v>23</v>
      </c>
      <c r="J48" s="26" t="s">
        <v>24</v>
      </c>
      <c r="K48" s="26" t="s">
        <v>25</v>
      </c>
      <c r="L48" s="26" t="s">
        <v>26</v>
      </c>
      <c r="M48" s="26" t="s">
        <v>27</v>
      </c>
      <c r="N48" s="26" t="s">
        <v>28</v>
      </c>
      <c r="O48" s="26" t="s">
        <v>29</v>
      </c>
      <c r="P48" s="26" t="s">
        <v>30</v>
      </c>
      <c r="Q48" s="26" t="s">
        <v>31</v>
      </c>
      <c r="R48" s="26" t="s">
        <v>32</v>
      </c>
      <c r="S48" s="26" t="s">
        <v>33</v>
      </c>
      <c r="T48" s="26" t="s">
        <v>34</v>
      </c>
      <c r="U48" s="26" t="s">
        <v>35</v>
      </c>
      <c r="V48" s="26" t="s">
        <v>36</v>
      </c>
      <c r="W48" s="26" t="s">
        <v>37</v>
      </c>
      <c r="X48" s="26" t="s">
        <v>38</v>
      </c>
      <c r="Y48" s="26" t="s">
        <v>39</v>
      </c>
      <c r="Z48" s="26" t="s">
        <v>40</v>
      </c>
      <c r="AA48" s="26" t="s">
        <v>41</v>
      </c>
      <c r="AB48" s="26" t="s">
        <v>42</v>
      </c>
      <c r="AC48" s="26" t="s">
        <v>43</v>
      </c>
      <c r="AD48" s="26" t="s">
        <v>44</v>
      </c>
      <c r="AE48" s="26" t="s">
        <v>45</v>
      </c>
      <c r="AF48" s="26" t="s">
        <v>46</v>
      </c>
      <c r="AG48" s="26" t="s">
        <v>47</v>
      </c>
      <c r="AH48" s="26" t="s">
        <v>48</v>
      </c>
      <c r="AI48" s="26" t="s">
        <v>49</v>
      </c>
      <c r="AJ48" s="26" t="s">
        <v>50</v>
      </c>
      <c r="AK48" s="26" t="s">
        <v>51</v>
      </c>
      <c r="AL48" s="26" t="s">
        <v>52</v>
      </c>
      <c r="AM48" s="26" t="s">
        <v>53</v>
      </c>
      <c r="AN48" s="26" t="s">
        <v>54</v>
      </c>
      <c r="AO48" s="26" t="s">
        <v>55</v>
      </c>
      <c r="AP48" s="26" t="s">
        <v>56</v>
      </c>
      <c r="AQ48" s="26" t="s">
        <v>57</v>
      </c>
      <c r="AR48" s="26" t="s">
        <v>58</v>
      </c>
      <c r="AS48" s="26" t="s">
        <v>59</v>
      </c>
      <c r="AT48" s="26" t="s">
        <v>60</v>
      </c>
      <c r="AU48" s="26" t="s">
        <v>61</v>
      </c>
      <c r="AV48" s="26" t="s">
        <v>70</v>
      </c>
      <c r="AW48" s="26" t="s">
        <v>71</v>
      </c>
      <c r="AX48" s="26" t="s">
        <v>72</v>
      </c>
      <c r="AY48" s="26" t="s">
        <v>73</v>
      </c>
      <c r="AZ48" s="26" t="s">
        <v>74</v>
      </c>
      <c r="BA48" s="26" t="s">
        <v>75</v>
      </c>
      <c r="BB48" s="26" t="s">
        <v>76</v>
      </c>
      <c r="BC48" s="26" t="s">
        <v>77</v>
      </c>
      <c r="BD48" s="26" t="s">
        <v>78</v>
      </c>
      <c r="BE48" s="26" t="s">
        <v>79</v>
      </c>
      <c r="BF48" s="26" t="s">
        <v>80</v>
      </c>
      <c r="BG48" s="26" t="s">
        <v>81</v>
      </c>
      <c r="BH48" s="26" t="s">
        <v>82</v>
      </c>
      <c r="BI48" s="26" t="s">
        <v>83</v>
      </c>
      <c r="BJ48" s="26" t="s">
        <v>84</v>
      </c>
      <c r="BK48" s="26" t="s">
        <v>85</v>
      </c>
      <c r="BL48" s="26" t="s">
        <v>86</v>
      </c>
      <c r="BM48" s="26" t="s">
        <v>87</v>
      </c>
      <c r="BN48" s="26" t="s">
        <v>88</v>
      </c>
      <c r="BO48" s="26" t="s">
        <v>89</v>
      </c>
    </row>
    <row r="49" spans="1:67" x14ac:dyDescent="0.25">
      <c r="A49" s="1" t="s">
        <v>0</v>
      </c>
      <c r="B49" s="47"/>
      <c r="C49" s="12">
        <v>94.97</v>
      </c>
      <c r="D49" s="12">
        <v>112.2</v>
      </c>
      <c r="E49" s="12">
        <v>78.459999999999994</v>
      </c>
      <c r="F49" s="12">
        <v>51.78</v>
      </c>
      <c r="G49" s="12">
        <v>49.02</v>
      </c>
      <c r="H49" s="12">
        <v>73.489999999999995</v>
      </c>
      <c r="I49" s="12">
        <v>60.91</v>
      </c>
      <c r="J49" s="12">
        <v>26.16</v>
      </c>
      <c r="K49" s="12">
        <v>24.29</v>
      </c>
      <c r="L49" s="12">
        <v>68.81</v>
      </c>
      <c r="M49" s="12">
        <v>51.37</v>
      </c>
      <c r="N49" s="12">
        <v>51.06</v>
      </c>
      <c r="O49" s="12">
        <v>49.87</v>
      </c>
      <c r="P49" s="12">
        <v>42.67</v>
      </c>
      <c r="Q49" s="12">
        <v>47.04</v>
      </c>
      <c r="R49" s="12">
        <v>38.9</v>
      </c>
      <c r="S49" s="12">
        <v>30.59</v>
      </c>
      <c r="T49" s="12">
        <v>35.6</v>
      </c>
      <c r="U49" s="12">
        <v>26.2</v>
      </c>
      <c r="V49" s="12">
        <v>22.76</v>
      </c>
      <c r="W49" s="12">
        <v>17.32</v>
      </c>
      <c r="X49" s="12">
        <v>15.54</v>
      </c>
      <c r="Y49" s="12">
        <v>8.91</v>
      </c>
      <c r="Z49" s="12">
        <v>7.15</v>
      </c>
      <c r="AA49" s="12">
        <v>5.09</v>
      </c>
      <c r="AB49" s="12">
        <v>6.96</v>
      </c>
      <c r="AC49" s="12">
        <v>8.02</v>
      </c>
      <c r="AD49" s="12">
        <v>7.88</v>
      </c>
      <c r="AE49" s="12">
        <v>6.39</v>
      </c>
      <c r="AF49" s="12">
        <v>5.21</v>
      </c>
      <c r="AG49" s="12">
        <v>4.22</v>
      </c>
      <c r="AH49" s="12">
        <v>3.31</v>
      </c>
      <c r="AI49" s="12">
        <v>2.17</v>
      </c>
      <c r="AJ49" s="12">
        <v>0.64</v>
      </c>
      <c r="AK49" s="12">
        <v>-0.59</v>
      </c>
      <c r="AL49" s="12">
        <v>-1.57</v>
      </c>
      <c r="AM49" s="12">
        <v>1.37</v>
      </c>
      <c r="AN49" s="12">
        <v>2.0499999999999998</v>
      </c>
      <c r="AO49" s="12">
        <v>1.5</v>
      </c>
      <c r="AP49" s="12">
        <v>1.59</v>
      </c>
      <c r="AQ49" s="12">
        <v>1.53</v>
      </c>
      <c r="AR49" s="12">
        <v>2.5099999999999998</v>
      </c>
      <c r="AS49" s="12">
        <v>1.31</v>
      </c>
      <c r="AT49" s="12">
        <v>1.29</v>
      </c>
      <c r="AU49" s="12">
        <v>0.95</v>
      </c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</row>
    <row r="50" spans="1:67" x14ac:dyDescent="0.25">
      <c r="A50" s="1" t="s">
        <v>2</v>
      </c>
      <c r="B50" s="47"/>
      <c r="C50" s="12">
        <v>179.3</v>
      </c>
      <c r="D50" s="12">
        <v>152.27000000000001</v>
      </c>
      <c r="E50" s="12">
        <v>112.47</v>
      </c>
      <c r="F50" s="12">
        <v>69.59</v>
      </c>
      <c r="G50" s="12">
        <v>68.36</v>
      </c>
      <c r="H50" s="12">
        <v>106.71</v>
      </c>
      <c r="I50" s="12">
        <v>70.680000000000007</v>
      </c>
      <c r="J50" s="12">
        <v>99.47</v>
      </c>
      <c r="K50" s="12">
        <v>66.569999999999993</v>
      </c>
      <c r="L50" s="12">
        <v>89.48</v>
      </c>
      <c r="M50" s="12">
        <v>91.92</v>
      </c>
      <c r="N50" s="12">
        <v>31.95</v>
      </c>
      <c r="O50" s="12">
        <v>94.01</v>
      </c>
      <c r="P50" s="12">
        <v>-30.2</v>
      </c>
      <c r="Q50" s="12">
        <v>67.319999999999993</v>
      </c>
      <c r="R50" s="12">
        <v>35.24</v>
      </c>
      <c r="S50" s="12">
        <v>54.26</v>
      </c>
      <c r="T50" s="12">
        <v>53.33</v>
      </c>
      <c r="U50" s="12">
        <v>50.61</v>
      </c>
      <c r="V50" s="12">
        <v>48.77</v>
      </c>
      <c r="W50" s="12">
        <v>42.07</v>
      </c>
      <c r="X50" s="12">
        <v>49.23</v>
      </c>
      <c r="Y50" s="12">
        <v>39.79</v>
      </c>
      <c r="Z50" s="12">
        <v>34.090000000000003</v>
      </c>
      <c r="AA50" s="12">
        <v>35.15</v>
      </c>
      <c r="AB50" s="12">
        <v>45.94</v>
      </c>
      <c r="AC50" s="12">
        <v>27.39</v>
      </c>
      <c r="AD50" s="12">
        <v>33.51</v>
      </c>
      <c r="AE50" s="12">
        <v>34.520000000000003</v>
      </c>
      <c r="AF50" s="12">
        <v>31.89</v>
      </c>
      <c r="AG50" s="12">
        <v>29.7</v>
      </c>
      <c r="AH50" s="12">
        <v>32.28</v>
      </c>
      <c r="AI50" s="12">
        <v>33.46</v>
      </c>
      <c r="AJ50" s="12">
        <v>28.86</v>
      </c>
      <c r="AK50" s="12">
        <v>21.76</v>
      </c>
      <c r="AL50" s="12">
        <v>27.85</v>
      </c>
      <c r="AM50" s="12">
        <v>28.9</v>
      </c>
      <c r="AN50" s="12">
        <v>27.05</v>
      </c>
      <c r="AO50" s="12">
        <v>27.29</v>
      </c>
      <c r="AP50" s="12">
        <v>25.05</v>
      </c>
      <c r="AQ50" s="12">
        <v>17.98</v>
      </c>
      <c r="AR50" s="12">
        <v>25.43</v>
      </c>
      <c r="AS50" s="12">
        <v>21.67</v>
      </c>
      <c r="AT50" s="12">
        <v>18.399999999999999</v>
      </c>
      <c r="AU50" s="12">
        <v>19.55</v>
      </c>
      <c r="AV50" s="12">
        <v>19.73</v>
      </c>
      <c r="AW50" s="12">
        <v>16.39</v>
      </c>
      <c r="AX50" s="12">
        <v>14.85</v>
      </c>
      <c r="AY50" s="12">
        <v>14.23</v>
      </c>
      <c r="AZ50" s="12">
        <v>3.83</v>
      </c>
      <c r="BA50" s="12">
        <v>12.9</v>
      </c>
      <c r="BB50" s="12">
        <v>12.47</v>
      </c>
      <c r="BC50" s="12">
        <v>13.07</v>
      </c>
      <c r="BD50" s="12">
        <v>12.06</v>
      </c>
      <c r="BE50" s="12">
        <v>10.7</v>
      </c>
      <c r="BF50" s="12">
        <v>9.25</v>
      </c>
      <c r="BG50" s="12">
        <v>10.02</v>
      </c>
      <c r="BH50" s="12">
        <v>10.31</v>
      </c>
      <c r="BI50" s="12">
        <v>7.33</v>
      </c>
      <c r="BJ50" s="12">
        <v>7.21</v>
      </c>
      <c r="BK50" s="12">
        <v>5.92</v>
      </c>
      <c r="BL50" s="12">
        <v>3.72</v>
      </c>
      <c r="BM50" s="12">
        <v>3.81</v>
      </c>
      <c r="BN50" s="12">
        <v>3.43</v>
      </c>
      <c r="BO50" s="12">
        <v>3.69</v>
      </c>
    </row>
    <row r="51" spans="1:67" x14ac:dyDescent="0.25">
      <c r="A51" s="1" t="s">
        <v>1</v>
      </c>
      <c r="B51" s="47"/>
      <c r="C51" s="12">
        <v>81.069999999999993</v>
      </c>
      <c r="D51" s="12">
        <v>72.22</v>
      </c>
      <c r="E51" s="12">
        <v>63.31</v>
      </c>
      <c r="F51" s="12">
        <v>52.43</v>
      </c>
      <c r="G51" s="12">
        <v>25.35</v>
      </c>
      <c r="H51" s="12">
        <v>32.68</v>
      </c>
      <c r="I51" s="12">
        <v>21.34</v>
      </c>
      <c r="J51" s="12">
        <v>26.25</v>
      </c>
      <c r="K51" s="12">
        <v>35.61</v>
      </c>
      <c r="L51" s="12">
        <v>30.27</v>
      </c>
      <c r="M51" s="12">
        <v>28.83</v>
      </c>
      <c r="N51" s="12">
        <v>25.34</v>
      </c>
      <c r="O51" s="12">
        <v>16.29</v>
      </c>
      <c r="P51" s="12">
        <v>18.559999999999999</v>
      </c>
      <c r="Q51" s="12">
        <v>2.56</v>
      </c>
      <c r="R51" s="12">
        <v>1.97</v>
      </c>
      <c r="S51" s="12">
        <v>7.24</v>
      </c>
      <c r="T51" s="12">
        <v>7.49</v>
      </c>
      <c r="U51" s="12">
        <v>2.52</v>
      </c>
      <c r="V51" s="12">
        <v>8.57</v>
      </c>
      <c r="W51" s="12">
        <v>5.13</v>
      </c>
      <c r="X51" s="12">
        <v>4.82</v>
      </c>
      <c r="Y51" s="12">
        <v>0.79</v>
      </c>
      <c r="Z51" s="12">
        <v>0.92</v>
      </c>
      <c r="AA51" s="12">
        <v>-0.56999999999999995</v>
      </c>
      <c r="AB51" s="12">
        <v>2.14</v>
      </c>
      <c r="AC51" s="12">
        <v>-4.37</v>
      </c>
      <c r="AD51" s="12">
        <v>-1.26</v>
      </c>
      <c r="AE51" s="12">
        <v>1.08</v>
      </c>
      <c r="AF51" s="12">
        <v>2.4</v>
      </c>
      <c r="AG51" s="12">
        <v>-0.41</v>
      </c>
      <c r="AH51" s="12">
        <v>-7.0000000000000007E-2</v>
      </c>
      <c r="AI51" s="12">
        <v>0.82</v>
      </c>
      <c r="AJ51" s="12">
        <v>0.98</v>
      </c>
      <c r="AK51" s="12">
        <v>-2.74</v>
      </c>
      <c r="AL51" s="12">
        <v>7.0000000000000007E-2</v>
      </c>
      <c r="AM51" s="12">
        <v>1.3</v>
      </c>
      <c r="AN51" s="12">
        <v>1.76</v>
      </c>
      <c r="AO51" s="12">
        <v>0.63</v>
      </c>
      <c r="AP51" s="12">
        <v>1.91</v>
      </c>
      <c r="AQ51" s="12">
        <v>2.0099999999999998</v>
      </c>
      <c r="AR51" s="12">
        <v>4.1500000000000004</v>
      </c>
      <c r="AS51" s="12">
        <v>2.31</v>
      </c>
      <c r="AT51" s="12">
        <v>2.0699999999999998</v>
      </c>
      <c r="AU51" s="12">
        <v>2.99</v>
      </c>
      <c r="AV51" s="12">
        <v>3.84</v>
      </c>
      <c r="AW51" s="12">
        <v>1.99</v>
      </c>
      <c r="AX51" s="12">
        <v>1.42</v>
      </c>
      <c r="AY51" s="12">
        <v>1.77</v>
      </c>
      <c r="AZ51" s="12">
        <v>2.2599999999999998</v>
      </c>
      <c r="BA51" s="12">
        <v>1.18</v>
      </c>
      <c r="BB51" s="12">
        <v>1.58</v>
      </c>
      <c r="BC51" s="12">
        <v>1.43</v>
      </c>
      <c r="BD51" s="12">
        <v>2.0699999999999998</v>
      </c>
      <c r="BE51" s="12">
        <v>0.8</v>
      </c>
      <c r="BF51" s="12">
        <v>0.78</v>
      </c>
      <c r="BG51" s="12">
        <v>1.1100000000000001</v>
      </c>
      <c r="BH51" s="12">
        <v>0.98</v>
      </c>
      <c r="BI51" s="12">
        <v>0.19</v>
      </c>
      <c r="BJ51" s="12">
        <v>0.22</v>
      </c>
      <c r="BK51" s="12">
        <v>0.51</v>
      </c>
      <c r="BL51" s="12">
        <v>1.99</v>
      </c>
      <c r="BM51" s="12">
        <v>0.3</v>
      </c>
      <c r="BN51" s="12">
        <v>0.52</v>
      </c>
      <c r="BO51" s="12">
        <v>0.78</v>
      </c>
    </row>
    <row r="52" spans="1:67" x14ac:dyDescent="0.25">
      <c r="A52" s="1" t="s">
        <v>11</v>
      </c>
      <c r="B52" s="47"/>
      <c r="C52" s="12">
        <v>154.57</v>
      </c>
      <c r="D52" s="12">
        <v>154.63</v>
      </c>
      <c r="E52" s="12">
        <v>138.93</v>
      </c>
      <c r="F52" s="12">
        <v>112.02</v>
      </c>
      <c r="G52" s="12">
        <v>107.52</v>
      </c>
      <c r="H52" s="12">
        <v>116.49</v>
      </c>
      <c r="I52" s="12">
        <v>106.78</v>
      </c>
      <c r="J52" s="12">
        <v>131.87</v>
      </c>
      <c r="K52" s="12">
        <v>88.09</v>
      </c>
      <c r="L52" s="12">
        <v>84.2</v>
      </c>
      <c r="M52" s="12">
        <v>88.24</v>
      </c>
      <c r="N52" s="12">
        <v>88.73</v>
      </c>
      <c r="O52" s="12">
        <v>74.239999999999995</v>
      </c>
      <c r="P52" s="12">
        <v>-63.02</v>
      </c>
      <c r="Q52" s="12">
        <v>65.760000000000005</v>
      </c>
      <c r="R52" s="12">
        <v>80.69</v>
      </c>
      <c r="S52" s="12">
        <v>54.86</v>
      </c>
      <c r="T52" s="12">
        <v>62.67</v>
      </c>
      <c r="U52" s="12">
        <v>56.67</v>
      </c>
      <c r="V52" s="12">
        <v>68.63</v>
      </c>
      <c r="W52" s="12">
        <v>37.56</v>
      </c>
      <c r="X52" s="12">
        <v>50.18</v>
      </c>
      <c r="Y52" s="12">
        <v>49.02</v>
      </c>
      <c r="Z52" s="12">
        <v>-31.95</v>
      </c>
      <c r="AA52" s="12">
        <v>49.85</v>
      </c>
      <c r="AB52" s="12">
        <v>58.63</v>
      </c>
      <c r="AC52" s="12">
        <v>45.4</v>
      </c>
      <c r="AD52" s="12">
        <v>46.12</v>
      </c>
      <c r="AE52" s="12">
        <v>56.6</v>
      </c>
      <c r="AF52" s="12">
        <v>65.58</v>
      </c>
      <c r="AG52" s="12">
        <v>52.44</v>
      </c>
      <c r="AH52" s="12">
        <v>49.65</v>
      </c>
      <c r="AI52" s="12">
        <v>60.55</v>
      </c>
      <c r="AJ52" s="12">
        <v>63.77</v>
      </c>
      <c r="AK52" s="12">
        <v>44.66</v>
      </c>
      <c r="AL52" s="12">
        <v>-4.92</v>
      </c>
      <c r="AM52" s="12">
        <v>51.08</v>
      </c>
      <c r="AN52" s="12">
        <v>66.239999999999995</v>
      </c>
      <c r="AO52" s="12">
        <v>57.38</v>
      </c>
      <c r="AP52" s="12">
        <v>58.74</v>
      </c>
      <c r="AQ52" s="12">
        <v>52.32</v>
      </c>
      <c r="AR52" s="12">
        <v>66.34</v>
      </c>
      <c r="AS52" s="12">
        <v>54.1</v>
      </c>
      <c r="AT52" s="12">
        <v>45.18</v>
      </c>
      <c r="AU52" s="12">
        <v>40.06</v>
      </c>
      <c r="AV52" s="12">
        <v>66.62</v>
      </c>
      <c r="AW52" s="12">
        <v>35.74</v>
      </c>
      <c r="AX52" s="12">
        <v>30.45</v>
      </c>
      <c r="AY52" s="12">
        <v>29.77</v>
      </c>
      <c r="AZ52" s="12">
        <v>41.74</v>
      </c>
      <c r="BA52" s="12">
        <v>43.73</v>
      </c>
      <c r="BB52" s="12">
        <v>42.97</v>
      </c>
      <c r="BC52" s="12">
        <v>43.88</v>
      </c>
      <c r="BD52" s="12">
        <v>47.07</v>
      </c>
      <c r="BE52" s="12">
        <v>42.89</v>
      </c>
      <c r="BF52" s="12">
        <v>30.35</v>
      </c>
      <c r="BG52" s="12">
        <v>49.26</v>
      </c>
      <c r="BH52" s="12">
        <v>26.26</v>
      </c>
      <c r="BI52" s="12">
        <v>34.78</v>
      </c>
      <c r="BJ52" s="12">
        <v>28.28</v>
      </c>
      <c r="BK52" s="12">
        <v>29.77</v>
      </c>
      <c r="BL52" s="12">
        <v>36.53</v>
      </c>
      <c r="BM52" s="12">
        <v>31.41</v>
      </c>
      <c r="BN52" s="12">
        <v>37</v>
      </c>
      <c r="BO52" s="12">
        <v>25.63</v>
      </c>
    </row>
    <row r="53" spans="1:67" s="22" customFormat="1" x14ac:dyDescent="0.25">
      <c r="A53" s="16" t="s">
        <v>9</v>
      </c>
      <c r="B53" s="46"/>
      <c r="C53" s="26">
        <v>236.3</v>
      </c>
      <c r="D53" s="26">
        <v>287.55</v>
      </c>
      <c r="E53" s="26">
        <v>126.73</v>
      </c>
      <c r="F53" s="26">
        <v>112.53</v>
      </c>
      <c r="G53" s="26">
        <v>112.49</v>
      </c>
      <c r="H53" s="26">
        <v>222.36</v>
      </c>
      <c r="I53" s="26">
        <v>136.86000000000001</v>
      </c>
      <c r="J53" s="26">
        <v>100.44</v>
      </c>
      <c r="K53" s="26">
        <v>115.61</v>
      </c>
      <c r="L53" s="26">
        <v>199.65</v>
      </c>
      <c r="M53" s="26">
        <v>141.25</v>
      </c>
      <c r="N53" s="26">
        <v>115.19</v>
      </c>
      <c r="O53" s="26">
        <v>138.22</v>
      </c>
      <c r="P53" s="26">
        <v>200.65</v>
      </c>
      <c r="Q53" s="26">
        <v>107.14</v>
      </c>
      <c r="R53" s="26">
        <v>87.17</v>
      </c>
      <c r="S53" s="26">
        <v>110.29</v>
      </c>
      <c r="T53" s="26">
        <v>178.91</v>
      </c>
      <c r="U53" s="26">
        <v>90.14</v>
      </c>
      <c r="V53" s="26">
        <v>77.959999999999994</v>
      </c>
      <c r="W53" s="26">
        <v>105.16</v>
      </c>
      <c r="X53" s="26">
        <v>183.61</v>
      </c>
      <c r="Y53" s="26">
        <v>111.24</v>
      </c>
      <c r="Z53" s="26">
        <v>106.77</v>
      </c>
      <c r="AA53" s="26">
        <v>135.69</v>
      </c>
      <c r="AB53" s="26">
        <v>180.24</v>
      </c>
      <c r="AC53" s="26">
        <v>84.67</v>
      </c>
      <c r="AD53" s="26">
        <v>77.48</v>
      </c>
      <c r="AE53" s="26">
        <v>102.23</v>
      </c>
      <c r="AF53" s="26">
        <v>130.72</v>
      </c>
      <c r="AG53" s="26">
        <v>75.12</v>
      </c>
      <c r="AH53" s="26">
        <v>69</v>
      </c>
      <c r="AI53" s="26">
        <v>95.47</v>
      </c>
      <c r="AJ53" s="26">
        <v>130.78</v>
      </c>
      <c r="AK53" s="26">
        <v>82.23</v>
      </c>
      <c r="AL53" s="26">
        <v>88.24</v>
      </c>
      <c r="AM53" s="26">
        <v>116.22</v>
      </c>
      <c r="AN53" s="26">
        <v>130.63999999999999</v>
      </c>
      <c r="AO53" s="26">
        <v>66.23</v>
      </c>
      <c r="AP53" s="26">
        <v>73.08</v>
      </c>
      <c r="AQ53" s="26">
        <v>59.87</v>
      </c>
      <c r="AR53" s="26">
        <v>60.04</v>
      </c>
      <c r="AS53" s="26">
        <v>43.08</v>
      </c>
      <c r="AT53" s="26">
        <v>32.53</v>
      </c>
      <c r="AU53" s="26">
        <v>30.74</v>
      </c>
      <c r="AV53" s="26">
        <v>33.78</v>
      </c>
      <c r="AW53" s="26">
        <v>25.32</v>
      </c>
      <c r="AX53" s="26">
        <v>18.28</v>
      </c>
      <c r="AY53" s="26">
        <v>16.2</v>
      </c>
      <c r="AZ53" s="26">
        <v>22.55</v>
      </c>
      <c r="BA53" s="26">
        <v>24.21</v>
      </c>
      <c r="BB53" s="26">
        <v>10.72</v>
      </c>
      <c r="BC53" s="26">
        <v>10.45</v>
      </c>
      <c r="BD53" s="26">
        <v>15.81</v>
      </c>
      <c r="BE53" s="26">
        <v>9.0299999999999994</v>
      </c>
      <c r="BF53" s="26">
        <v>8.18</v>
      </c>
      <c r="BG53" s="26">
        <v>7.7</v>
      </c>
      <c r="BH53" s="26">
        <v>10.039999999999999</v>
      </c>
      <c r="BI53" s="26">
        <v>5.42</v>
      </c>
      <c r="BJ53" s="26">
        <v>4.72</v>
      </c>
      <c r="BK53" s="26">
        <v>4.0999999999999996</v>
      </c>
      <c r="BL53" s="26">
        <v>5.65</v>
      </c>
      <c r="BM53" s="26">
        <v>4.24</v>
      </c>
      <c r="BN53" s="26">
        <v>3.19</v>
      </c>
      <c r="BO53" s="26">
        <v>2.9</v>
      </c>
    </row>
    <row r="54" spans="1:67" x14ac:dyDescent="0.25">
      <c r="A54" s="21" t="s">
        <v>90</v>
      </c>
      <c r="B54" s="45">
        <f>SUM(B49:B53)</f>
        <v>0</v>
      </c>
      <c r="C54" s="11">
        <f>SUM(C49:C53)</f>
        <v>746.21</v>
      </c>
      <c r="D54" s="11">
        <f t="shared" ref="D54:BO54" si="13">SUM(D49:D53)</f>
        <v>778.87000000000012</v>
      </c>
      <c r="E54" s="11">
        <f t="shared" si="13"/>
        <v>519.9</v>
      </c>
      <c r="F54" s="11">
        <f t="shared" si="13"/>
        <v>398.35</v>
      </c>
      <c r="G54" s="11">
        <f t="shared" si="13"/>
        <v>362.74</v>
      </c>
      <c r="H54" s="11">
        <f t="shared" si="13"/>
        <v>551.73</v>
      </c>
      <c r="I54" s="11">
        <f t="shared" si="13"/>
        <v>396.57000000000005</v>
      </c>
      <c r="J54" s="11">
        <f t="shared" si="13"/>
        <v>384.19</v>
      </c>
      <c r="K54" s="11">
        <f t="shared" si="13"/>
        <v>330.17</v>
      </c>
      <c r="L54" s="11">
        <f t="shared" si="13"/>
        <v>472.41000000000008</v>
      </c>
      <c r="M54" s="11">
        <f t="shared" si="13"/>
        <v>401.61</v>
      </c>
      <c r="N54" s="11">
        <f t="shared" si="13"/>
        <v>312.27</v>
      </c>
      <c r="O54" s="11">
        <f t="shared" si="13"/>
        <v>372.63</v>
      </c>
      <c r="P54" s="11">
        <f t="shared" si="13"/>
        <v>168.66</v>
      </c>
      <c r="Q54" s="11">
        <f t="shared" si="13"/>
        <v>289.82</v>
      </c>
      <c r="R54" s="11">
        <f t="shared" si="13"/>
        <v>243.97000000000003</v>
      </c>
      <c r="S54" s="11">
        <f t="shared" si="13"/>
        <v>257.24</v>
      </c>
      <c r="T54" s="11">
        <f t="shared" si="13"/>
        <v>338</v>
      </c>
      <c r="U54" s="11">
        <f t="shared" si="13"/>
        <v>226.14</v>
      </c>
      <c r="V54" s="11">
        <f t="shared" si="13"/>
        <v>226.69</v>
      </c>
      <c r="W54" s="11">
        <f t="shared" si="13"/>
        <v>207.24</v>
      </c>
      <c r="X54" s="11">
        <f t="shared" si="13"/>
        <v>303.38</v>
      </c>
      <c r="Y54" s="11">
        <f t="shared" si="13"/>
        <v>209.75</v>
      </c>
      <c r="Z54" s="11">
        <f t="shared" si="13"/>
        <v>116.98</v>
      </c>
      <c r="AA54" s="11">
        <f t="shared" si="13"/>
        <v>225.20999999999998</v>
      </c>
      <c r="AB54" s="11">
        <f t="shared" si="13"/>
        <v>293.91000000000003</v>
      </c>
      <c r="AC54" s="11">
        <f t="shared" si="13"/>
        <v>161.11000000000001</v>
      </c>
      <c r="AD54" s="11">
        <f t="shared" si="13"/>
        <v>163.73000000000002</v>
      </c>
      <c r="AE54" s="11">
        <f t="shared" si="13"/>
        <v>200.82</v>
      </c>
      <c r="AF54" s="11">
        <f t="shared" si="13"/>
        <v>235.8</v>
      </c>
      <c r="AG54" s="11">
        <f t="shared" si="13"/>
        <v>161.07</v>
      </c>
      <c r="AH54" s="11">
        <f t="shared" si="13"/>
        <v>154.17000000000002</v>
      </c>
      <c r="AI54" s="11">
        <f t="shared" si="13"/>
        <v>192.47</v>
      </c>
      <c r="AJ54" s="11">
        <f t="shared" si="13"/>
        <v>225.03</v>
      </c>
      <c r="AK54" s="11">
        <f t="shared" si="13"/>
        <v>145.32</v>
      </c>
      <c r="AL54" s="11">
        <f t="shared" si="13"/>
        <v>109.66999999999999</v>
      </c>
      <c r="AM54" s="11">
        <f t="shared" si="13"/>
        <v>198.87</v>
      </c>
      <c r="AN54" s="11">
        <f t="shared" si="13"/>
        <v>227.73999999999998</v>
      </c>
      <c r="AO54" s="11">
        <f t="shared" si="13"/>
        <v>153.03</v>
      </c>
      <c r="AP54" s="11">
        <f t="shared" si="13"/>
        <v>160.37</v>
      </c>
      <c r="AQ54" s="11">
        <f t="shared" si="13"/>
        <v>133.71</v>
      </c>
      <c r="AR54" s="11">
        <f t="shared" si="13"/>
        <v>158.47</v>
      </c>
      <c r="AS54" s="11">
        <f t="shared" si="13"/>
        <v>122.47</v>
      </c>
      <c r="AT54" s="11">
        <f t="shared" si="13"/>
        <v>99.47</v>
      </c>
      <c r="AU54" s="11">
        <f t="shared" si="13"/>
        <v>94.29</v>
      </c>
      <c r="AV54" s="11">
        <f t="shared" si="13"/>
        <v>123.97</v>
      </c>
      <c r="AW54" s="11">
        <f t="shared" si="13"/>
        <v>79.44</v>
      </c>
      <c r="AX54" s="11">
        <f t="shared" si="13"/>
        <v>65</v>
      </c>
      <c r="AY54" s="11">
        <f t="shared" si="13"/>
        <v>61.97</v>
      </c>
      <c r="AZ54" s="11">
        <f t="shared" si="13"/>
        <v>70.38</v>
      </c>
      <c r="BA54" s="11">
        <f t="shared" si="13"/>
        <v>82.02</v>
      </c>
      <c r="BB54" s="11">
        <f t="shared" si="13"/>
        <v>67.739999999999995</v>
      </c>
      <c r="BC54" s="11">
        <f t="shared" si="13"/>
        <v>68.83</v>
      </c>
      <c r="BD54" s="11">
        <f t="shared" si="13"/>
        <v>77.010000000000005</v>
      </c>
      <c r="BE54" s="11">
        <f t="shared" si="13"/>
        <v>63.42</v>
      </c>
      <c r="BF54" s="11">
        <f t="shared" si="13"/>
        <v>48.56</v>
      </c>
      <c r="BG54" s="11">
        <f t="shared" si="13"/>
        <v>68.09</v>
      </c>
      <c r="BH54" s="11">
        <f t="shared" si="13"/>
        <v>47.59</v>
      </c>
      <c r="BI54" s="11">
        <f t="shared" si="13"/>
        <v>47.720000000000006</v>
      </c>
      <c r="BJ54" s="11">
        <f t="shared" si="13"/>
        <v>40.43</v>
      </c>
      <c r="BK54" s="11">
        <f t="shared" si="13"/>
        <v>40.300000000000004</v>
      </c>
      <c r="BL54" s="11">
        <f t="shared" si="13"/>
        <v>47.89</v>
      </c>
      <c r="BM54" s="11">
        <f t="shared" si="13"/>
        <v>39.760000000000005</v>
      </c>
      <c r="BN54" s="11">
        <f t="shared" si="13"/>
        <v>44.14</v>
      </c>
      <c r="BO54" s="11">
        <f t="shared" si="13"/>
        <v>33</v>
      </c>
    </row>
    <row r="55" spans="1:67" x14ac:dyDescent="0.25">
      <c r="A55" s="21"/>
      <c r="B55" s="2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</row>
    <row r="56" spans="1:67" x14ac:dyDescent="0.25">
      <c r="A56" s="21" t="s">
        <v>110</v>
      </c>
      <c r="B56" s="46" t="s">
        <v>131</v>
      </c>
      <c r="C56" s="16" t="s">
        <v>10</v>
      </c>
      <c r="D56" s="16" t="s">
        <v>7</v>
      </c>
      <c r="E56" s="16" t="s">
        <v>6</v>
      </c>
      <c r="F56" s="16" t="s">
        <v>20</v>
      </c>
      <c r="G56" s="16" t="s">
        <v>21</v>
      </c>
      <c r="H56" s="16" t="s">
        <v>22</v>
      </c>
      <c r="I56" s="26" t="s">
        <v>23</v>
      </c>
      <c r="J56" s="26" t="s">
        <v>24</v>
      </c>
      <c r="K56" s="26" t="s">
        <v>25</v>
      </c>
      <c r="L56" s="26" t="s">
        <v>26</v>
      </c>
      <c r="M56" s="26" t="s">
        <v>27</v>
      </c>
      <c r="N56" s="26" t="s">
        <v>28</v>
      </c>
      <c r="O56" s="26" t="s">
        <v>29</v>
      </c>
      <c r="P56" s="26" t="s">
        <v>30</v>
      </c>
      <c r="Q56" s="26" t="s">
        <v>31</v>
      </c>
      <c r="R56" s="26" t="s">
        <v>32</v>
      </c>
      <c r="S56" s="26" t="s">
        <v>33</v>
      </c>
      <c r="T56" s="26" t="s">
        <v>34</v>
      </c>
      <c r="U56" s="26" t="s">
        <v>35</v>
      </c>
      <c r="V56" s="26" t="s">
        <v>36</v>
      </c>
      <c r="W56" s="26" t="s">
        <v>37</v>
      </c>
      <c r="X56" s="26" t="s">
        <v>38</v>
      </c>
      <c r="Y56" s="26" t="s">
        <v>39</v>
      </c>
      <c r="Z56" s="26" t="s">
        <v>40</v>
      </c>
      <c r="AA56" s="26" t="s">
        <v>41</v>
      </c>
      <c r="AB56" s="26" t="s">
        <v>42</v>
      </c>
      <c r="AC56" s="26" t="s">
        <v>43</v>
      </c>
      <c r="AD56" s="26" t="s">
        <v>44</v>
      </c>
      <c r="AE56" s="26" t="s">
        <v>45</v>
      </c>
      <c r="AF56" s="26" t="s">
        <v>46</v>
      </c>
      <c r="AG56" s="26" t="s">
        <v>47</v>
      </c>
      <c r="AH56" s="26" t="s">
        <v>48</v>
      </c>
      <c r="AI56" s="26" t="s">
        <v>49</v>
      </c>
      <c r="AJ56" s="26" t="s">
        <v>50</v>
      </c>
      <c r="AK56" s="26" t="s">
        <v>51</v>
      </c>
      <c r="AL56" s="26" t="s">
        <v>52</v>
      </c>
      <c r="AM56" s="26" t="s">
        <v>53</v>
      </c>
      <c r="AN56" s="26" t="s">
        <v>54</v>
      </c>
      <c r="AO56" s="26" t="s">
        <v>55</v>
      </c>
      <c r="AP56" s="26" t="s">
        <v>56</v>
      </c>
      <c r="AQ56" s="26" t="s">
        <v>57</v>
      </c>
      <c r="AR56" s="26" t="s">
        <v>58</v>
      </c>
      <c r="AS56" s="26" t="s">
        <v>59</v>
      </c>
      <c r="AT56" s="26" t="s">
        <v>60</v>
      </c>
      <c r="AU56" s="26" t="s">
        <v>61</v>
      </c>
      <c r="AV56" s="26" t="s">
        <v>70</v>
      </c>
      <c r="AW56" s="26" t="s">
        <v>71</v>
      </c>
      <c r="AX56" s="26" t="s">
        <v>72</v>
      </c>
      <c r="AY56" s="26" t="s">
        <v>73</v>
      </c>
      <c r="AZ56" s="26" t="s">
        <v>74</v>
      </c>
      <c r="BA56" s="26" t="s">
        <v>75</v>
      </c>
      <c r="BB56" s="26" t="s">
        <v>76</v>
      </c>
      <c r="BC56" s="26" t="s">
        <v>77</v>
      </c>
      <c r="BD56" s="26" t="s">
        <v>78</v>
      </c>
      <c r="BE56" s="26" t="s">
        <v>79</v>
      </c>
      <c r="BF56" s="26" t="s">
        <v>80</v>
      </c>
      <c r="BG56" s="26" t="s">
        <v>81</v>
      </c>
      <c r="BH56" s="26" t="s">
        <v>82</v>
      </c>
      <c r="BI56" s="26" t="s">
        <v>83</v>
      </c>
      <c r="BJ56" s="26" t="s">
        <v>84</v>
      </c>
      <c r="BK56" s="26" t="s">
        <v>85</v>
      </c>
      <c r="BL56" s="26" t="s">
        <v>86</v>
      </c>
      <c r="BM56" s="26" t="s">
        <v>87</v>
      </c>
      <c r="BN56" s="26" t="s">
        <v>88</v>
      </c>
      <c r="BO56" s="26" t="s">
        <v>89</v>
      </c>
    </row>
    <row r="57" spans="1:67" x14ac:dyDescent="0.25">
      <c r="A57" s="11" t="s">
        <v>0</v>
      </c>
      <c r="B57" s="50">
        <f t="shared" ref="B57:B62" si="14">B49/F49-1</f>
        <v>-1</v>
      </c>
      <c r="C57" s="7">
        <f>C49/G49-1</f>
        <v>0.93737250101999159</v>
      </c>
      <c r="D57" s="7">
        <f t="shared" ref="D57:D62" si="15">D49/H49-1</f>
        <v>0.52673833174581586</v>
      </c>
      <c r="E57" s="7">
        <f t="shared" ref="E57:E62" si="16">E49/I49-1</f>
        <v>0.28813002791003117</v>
      </c>
      <c r="F57" s="7">
        <f t="shared" ref="F57:F62" si="17">F49/J49-1</f>
        <v>0.97935779816513757</v>
      </c>
      <c r="G57" s="7">
        <f t="shared" ref="G57:G62" si="18">G49/K49-1</f>
        <v>1.0181144503911077</v>
      </c>
      <c r="H57" s="7">
        <f t="shared" ref="H57:H62" si="19">H49/L49-1</f>
        <v>6.8013370149687447E-2</v>
      </c>
      <c r="I57" s="7">
        <f t="shared" ref="I57:I62" si="20">I49/M49-1</f>
        <v>0.18571150476932052</v>
      </c>
      <c r="J57" s="7">
        <f t="shared" ref="J57:J62" si="21">J49/N49-1</f>
        <v>-0.48766157461809634</v>
      </c>
      <c r="K57" s="7">
        <f t="shared" ref="K57:K62" si="22">K49/O49-1</f>
        <v>-0.51293362743132143</v>
      </c>
      <c r="L57" s="7">
        <f t="shared" ref="L57:L62" si="23">L49/P49-1</f>
        <v>0.6126083899695336</v>
      </c>
      <c r="M57" s="7">
        <f>M49/Q49-1</f>
        <v>9.2049319727891099E-2</v>
      </c>
      <c r="N57" s="7">
        <f t="shared" ref="N57:N62" si="24">N49/R49-1</f>
        <v>0.31259640102827779</v>
      </c>
      <c r="O57" s="7">
        <f t="shared" ref="O57:O62" si="25">O49/S49-1</f>
        <v>0.63027133050016348</v>
      </c>
      <c r="P57" s="7">
        <f t="shared" ref="P57:P62" si="26">P49/T49-1</f>
        <v>0.19859550561797756</v>
      </c>
      <c r="Q57" s="7">
        <f t="shared" ref="Q57:Q62" si="27">Q49/U49-1</f>
        <v>0.79541984732824433</v>
      </c>
      <c r="R57" s="7">
        <f t="shared" ref="R57:R62" si="28">R49/V49-1</f>
        <v>0.70913884007029848</v>
      </c>
      <c r="S57" s="7">
        <f>S49/W49-1</f>
        <v>0.76616628175519619</v>
      </c>
      <c r="T57" s="7">
        <f t="shared" ref="T57:T62" si="29">T49/X49-1</f>
        <v>1.2908622908622909</v>
      </c>
      <c r="U57" s="7"/>
      <c r="V57" s="7"/>
      <c r="W57" s="7"/>
      <c r="X57" s="7"/>
      <c r="Y57" s="7"/>
      <c r="Z57" s="7"/>
      <c r="AA57" s="7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</row>
    <row r="58" spans="1:67" x14ac:dyDescent="0.25">
      <c r="A58" s="11" t="s">
        <v>2</v>
      </c>
      <c r="B58" s="50">
        <f t="shared" si="14"/>
        <v>-1</v>
      </c>
      <c r="C58" s="7">
        <f t="shared" ref="C58:C62" si="30">C50/G50-1</f>
        <v>1.6228788765359861</v>
      </c>
      <c r="D58" s="7">
        <f t="shared" si="15"/>
        <v>0.42695155093243398</v>
      </c>
      <c r="E58" s="7">
        <f t="shared" si="16"/>
        <v>0.59125636672325954</v>
      </c>
      <c r="F58" s="7">
        <f t="shared" si="17"/>
        <v>-0.30039207801347134</v>
      </c>
      <c r="G58" s="7">
        <f t="shared" si="18"/>
        <v>2.6888989034099531E-2</v>
      </c>
      <c r="H58" s="7">
        <f t="shared" si="19"/>
        <v>0.19255699597675435</v>
      </c>
      <c r="I58" s="7">
        <f t="shared" si="20"/>
        <v>-0.2310704960835509</v>
      </c>
      <c r="J58" s="7">
        <f t="shared" si="21"/>
        <v>2.1133020344287949</v>
      </c>
      <c r="K58" s="7">
        <f t="shared" si="22"/>
        <v>-0.29188384214445284</v>
      </c>
      <c r="L58" s="7">
        <f t="shared" si="23"/>
        <v>-3.9629139072847686</v>
      </c>
      <c r="M58" s="7">
        <f t="shared" ref="M58:M62" si="31">M50/Q50-1</f>
        <v>0.36541889483065959</v>
      </c>
      <c r="N58" s="7">
        <f t="shared" si="24"/>
        <v>-9.3359818388195293E-2</v>
      </c>
      <c r="O58" s="7">
        <f t="shared" si="25"/>
        <v>0.73258385551050509</v>
      </c>
      <c r="P58" s="7">
        <f t="shared" si="26"/>
        <v>-1.5662853928370524</v>
      </c>
      <c r="Q58" s="7">
        <f t="shared" si="27"/>
        <v>0.33017190278601061</v>
      </c>
      <c r="R58" s="7">
        <f t="shared" si="28"/>
        <v>-0.27742464629895425</v>
      </c>
      <c r="S58" s="7">
        <f t="shared" ref="S58:S62" si="32">S50/W50-1</f>
        <v>0.28975516995483708</v>
      </c>
      <c r="T58" s="7">
        <f t="shared" si="29"/>
        <v>8.3282551289863838E-2</v>
      </c>
      <c r="U58" s="7"/>
      <c r="V58" s="7"/>
      <c r="W58" s="7"/>
      <c r="X58" s="7"/>
      <c r="Y58" s="7"/>
      <c r="Z58" s="7"/>
      <c r="AA58" s="7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</row>
    <row r="59" spans="1:67" x14ac:dyDescent="0.25">
      <c r="A59" s="11" t="s">
        <v>1</v>
      </c>
      <c r="B59" s="50">
        <f t="shared" si="14"/>
        <v>-1</v>
      </c>
      <c r="C59" s="7">
        <f t="shared" si="30"/>
        <v>2.1980276134122283</v>
      </c>
      <c r="D59" s="7">
        <f t="shared" si="15"/>
        <v>1.2099143206854346</v>
      </c>
      <c r="E59" s="7">
        <f t="shared" si="16"/>
        <v>1.9667291471415185</v>
      </c>
      <c r="F59" s="7">
        <f t="shared" si="17"/>
        <v>0.9973333333333334</v>
      </c>
      <c r="G59" s="7">
        <f t="shared" si="18"/>
        <v>-0.2881213142375737</v>
      </c>
      <c r="H59" s="7">
        <f t="shared" si="19"/>
        <v>7.9616782292698973E-2</v>
      </c>
      <c r="I59" s="7">
        <f t="shared" si="20"/>
        <v>-0.25979882067291016</v>
      </c>
      <c r="J59" s="7">
        <f t="shared" si="21"/>
        <v>3.5911602209944826E-2</v>
      </c>
      <c r="K59" s="7">
        <f t="shared" si="22"/>
        <v>1.1860036832412524</v>
      </c>
      <c r="L59" s="7">
        <f t="shared" si="23"/>
        <v>0.63092672413793105</v>
      </c>
      <c r="M59" s="7">
        <f t="shared" si="31"/>
        <v>10.261718749999998</v>
      </c>
      <c r="N59" s="7">
        <f t="shared" si="24"/>
        <v>11.862944162436548</v>
      </c>
      <c r="O59" s="7">
        <f t="shared" si="25"/>
        <v>1.25</v>
      </c>
      <c r="P59" s="7">
        <f t="shared" si="26"/>
        <v>1.4779706275033377</v>
      </c>
      <c r="Q59" s="7">
        <f t="shared" si="27"/>
        <v>1.5873015873015817E-2</v>
      </c>
      <c r="R59" s="7">
        <f t="shared" si="28"/>
        <v>-0.77012835472578767</v>
      </c>
      <c r="S59" s="7">
        <f t="shared" si="32"/>
        <v>0.4113060428849904</v>
      </c>
      <c r="T59" s="7">
        <f t="shared" si="29"/>
        <v>0.55394190871369298</v>
      </c>
      <c r="U59" s="7"/>
      <c r="V59" s="7"/>
      <c r="W59" s="7"/>
      <c r="X59" s="7"/>
      <c r="Y59" s="7"/>
      <c r="Z59" s="7"/>
      <c r="AA59" s="7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</row>
    <row r="60" spans="1:67" x14ac:dyDescent="0.25">
      <c r="A60" s="11" t="s">
        <v>11</v>
      </c>
      <c r="B60" s="50">
        <f t="shared" si="14"/>
        <v>-1</v>
      </c>
      <c r="C60" s="7">
        <f t="shared" si="30"/>
        <v>0.43759300595238093</v>
      </c>
      <c r="D60" s="7">
        <f t="shared" si="15"/>
        <v>0.32741007811829337</v>
      </c>
      <c r="E60" s="7">
        <f t="shared" si="16"/>
        <v>0.30108634575763249</v>
      </c>
      <c r="F60" s="7">
        <f t="shared" si="17"/>
        <v>-0.15052703420034885</v>
      </c>
      <c r="G60" s="7">
        <f t="shared" si="18"/>
        <v>0.2205698717221023</v>
      </c>
      <c r="H60" s="7">
        <f t="shared" si="19"/>
        <v>0.38349168646080756</v>
      </c>
      <c r="I60" s="7">
        <f t="shared" si="20"/>
        <v>0.21010879419764295</v>
      </c>
      <c r="J60" s="7">
        <f t="shared" si="21"/>
        <v>0.48619407190352759</v>
      </c>
      <c r="K60" s="7">
        <f t="shared" si="22"/>
        <v>0.18655711206896575</v>
      </c>
      <c r="L60" s="7">
        <f t="shared" si="23"/>
        <v>-2.336083782926055</v>
      </c>
      <c r="M60" s="7">
        <f t="shared" si="31"/>
        <v>0.34184914841849134</v>
      </c>
      <c r="N60" s="7">
        <f t="shared" si="24"/>
        <v>9.9640599826496645E-2</v>
      </c>
      <c r="O60" s="7">
        <f t="shared" si="25"/>
        <v>0.35326285089318255</v>
      </c>
      <c r="P60" s="7">
        <f t="shared" si="26"/>
        <v>-2.0055848093186532</v>
      </c>
      <c r="Q60" s="7">
        <f t="shared" si="27"/>
        <v>0.16040232927474851</v>
      </c>
      <c r="R60" s="7">
        <f t="shared" si="28"/>
        <v>0.17572490164651033</v>
      </c>
      <c r="S60" s="7">
        <f t="shared" si="32"/>
        <v>0.46059637912673046</v>
      </c>
      <c r="T60" s="7">
        <f t="shared" si="29"/>
        <v>0.24890394579513764</v>
      </c>
      <c r="U60" s="7"/>
      <c r="V60" s="7"/>
      <c r="W60" s="7"/>
      <c r="X60" s="7"/>
      <c r="Y60" s="7"/>
      <c r="Z60" s="7"/>
      <c r="AA60" s="7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</row>
    <row r="61" spans="1:67" x14ac:dyDescent="0.25">
      <c r="A61" s="25" t="s">
        <v>9</v>
      </c>
      <c r="B61" s="51">
        <f t="shared" si="14"/>
        <v>-1</v>
      </c>
      <c r="C61" s="31">
        <f t="shared" si="30"/>
        <v>1.1006311672148636</v>
      </c>
      <c r="D61" s="31">
        <f t="shared" si="15"/>
        <v>0.29317323259579053</v>
      </c>
      <c r="E61" s="31">
        <f t="shared" si="16"/>
        <v>-7.4017243898874874E-2</v>
      </c>
      <c r="F61" s="31">
        <f t="shared" si="17"/>
        <v>0.12037037037037046</v>
      </c>
      <c r="G61" s="31">
        <f t="shared" si="18"/>
        <v>-2.6987284836951897E-2</v>
      </c>
      <c r="H61" s="31">
        <f t="shared" si="19"/>
        <v>0.11374906085649883</v>
      </c>
      <c r="I61" s="31">
        <f t="shared" si="20"/>
        <v>-3.107964601769897E-2</v>
      </c>
      <c r="J61" s="31">
        <f t="shared" si="21"/>
        <v>-0.12804930983592322</v>
      </c>
      <c r="K61" s="31">
        <f t="shared" si="22"/>
        <v>-0.16357980031833308</v>
      </c>
      <c r="L61" s="31">
        <f t="shared" si="23"/>
        <v>-4.9838026414154024E-3</v>
      </c>
      <c r="M61" s="31">
        <f t="shared" si="31"/>
        <v>0.31836848982639543</v>
      </c>
      <c r="N61" s="31">
        <f t="shared" si="24"/>
        <v>0.32144086268211525</v>
      </c>
      <c r="O61" s="31">
        <f t="shared" si="25"/>
        <v>0.2532414543476289</v>
      </c>
      <c r="P61" s="31">
        <f t="shared" si="26"/>
        <v>0.12151361019507023</v>
      </c>
      <c r="Q61" s="31">
        <f t="shared" si="27"/>
        <v>0.18859551808298192</v>
      </c>
      <c r="R61" s="31">
        <f t="shared" si="28"/>
        <v>0.11813750641354548</v>
      </c>
      <c r="S61" s="31">
        <f t="shared" si="32"/>
        <v>4.8782807151008134E-2</v>
      </c>
      <c r="T61" s="31">
        <f t="shared" si="29"/>
        <v>-2.5597734328195676E-2</v>
      </c>
      <c r="U61" s="31"/>
      <c r="V61" s="31"/>
      <c r="W61" s="31"/>
      <c r="X61" s="31"/>
      <c r="Y61" s="31"/>
      <c r="Z61" s="31"/>
      <c r="AA61" s="3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</row>
    <row r="62" spans="1:67" x14ac:dyDescent="0.25">
      <c r="A62" s="21" t="s">
        <v>90</v>
      </c>
      <c r="B62" s="50">
        <f t="shared" si="14"/>
        <v>-1</v>
      </c>
      <c r="C62" s="7">
        <f t="shared" si="30"/>
        <v>1.0571483707338589</v>
      </c>
      <c r="D62" s="7">
        <f t="shared" si="15"/>
        <v>0.41168687582694452</v>
      </c>
      <c r="E62" s="7">
        <f t="shared" si="16"/>
        <v>0.31099175429306269</v>
      </c>
      <c r="F62" s="7">
        <f t="shared" si="17"/>
        <v>3.6856763580520147E-2</v>
      </c>
      <c r="G62" s="7">
        <f t="shared" si="18"/>
        <v>9.864615198231208E-2</v>
      </c>
      <c r="H62" s="7">
        <f t="shared" si="19"/>
        <v>0.16790499777735435</v>
      </c>
      <c r="I62" s="7">
        <f t="shared" si="20"/>
        <v>-1.2549488309553936E-2</v>
      </c>
      <c r="J62" s="7">
        <f t="shared" si="21"/>
        <v>0.2303135107439076</v>
      </c>
      <c r="K62" s="7">
        <f t="shared" si="22"/>
        <v>-0.11394681050908406</v>
      </c>
      <c r="L62" s="7">
        <f t="shared" si="23"/>
        <v>1.8009605122732131</v>
      </c>
      <c r="M62" s="7">
        <f t="shared" si="31"/>
        <v>0.38572217238285833</v>
      </c>
      <c r="N62" s="7">
        <f t="shared" si="24"/>
        <v>0.27995245317047157</v>
      </c>
      <c r="O62" s="7">
        <f t="shared" si="25"/>
        <v>0.44856942932669863</v>
      </c>
      <c r="P62" s="7">
        <f t="shared" si="26"/>
        <v>-0.50100591715976339</v>
      </c>
      <c r="Q62" s="7">
        <f t="shared" si="27"/>
        <v>0.28159547183160871</v>
      </c>
      <c r="R62" s="7">
        <f t="shared" si="28"/>
        <v>7.6227447174555651E-2</v>
      </c>
      <c r="S62" s="7">
        <f t="shared" si="32"/>
        <v>0.24126616483304386</v>
      </c>
      <c r="T62" s="7">
        <f t="shared" si="29"/>
        <v>0.11411431208385525</v>
      </c>
      <c r="U62" s="7"/>
      <c r="V62" s="7"/>
      <c r="W62" s="7"/>
      <c r="X62" s="7"/>
      <c r="Y62" s="7"/>
      <c r="Z62" s="7"/>
      <c r="AA62" s="7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</row>
    <row r="63" spans="1:67" x14ac:dyDescent="0.25">
      <c r="A63" s="2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</row>
    <row r="64" spans="1:67" x14ac:dyDescent="0.25">
      <c r="A64" s="2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</row>
    <row r="65" spans="1:67" s="22" customFormat="1" x14ac:dyDescent="0.25">
      <c r="A65" s="22" t="s">
        <v>66</v>
      </c>
      <c r="B65" s="22">
        <v>2020</v>
      </c>
      <c r="C65" s="22">
        <v>2019</v>
      </c>
      <c r="D65" s="22">
        <v>2018</v>
      </c>
      <c r="E65" s="22">
        <v>2017</v>
      </c>
      <c r="F65" s="22">
        <v>2016</v>
      </c>
      <c r="G65" s="22">
        <v>2015</v>
      </c>
      <c r="H65" s="22">
        <v>2014</v>
      </c>
      <c r="I65" s="22">
        <v>2013</v>
      </c>
      <c r="J65" s="22">
        <v>2012</v>
      </c>
      <c r="K65" s="22">
        <v>2011</v>
      </c>
      <c r="L65" s="22">
        <v>2010</v>
      </c>
      <c r="M65" s="22">
        <v>2009</v>
      </c>
      <c r="N65" s="22">
        <v>2008</v>
      </c>
      <c r="O65" s="22">
        <v>2007</v>
      </c>
      <c r="P65" s="22">
        <v>2006</v>
      </c>
      <c r="Q65" s="22">
        <v>2005</v>
      </c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</row>
    <row r="66" spans="1:67" x14ac:dyDescent="0.25">
      <c r="A66" s="1" t="s">
        <v>0</v>
      </c>
      <c r="B66" s="12">
        <v>291.45999999999998</v>
      </c>
      <c r="C66" s="12">
        <v>184.85</v>
      </c>
      <c r="D66" s="12">
        <v>221.11</v>
      </c>
      <c r="E66" s="12">
        <v>159.19999999999999</v>
      </c>
      <c r="F66" s="12">
        <v>101.88</v>
      </c>
      <c r="G66" s="12">
        <v>36.69</v>
      </c>
      <c r="H66" s="12">
        <v>29.25</v>
      </c>
      <c r="I66" s="12">
        <v>14.91</v>
      </c>
      <c r="J66" s="12">
        <v>0.32</v>
      </c>
      <c r="K66" s="12">
        <v>6.68</v>
      </c>
      <c r="L66" s="12">
        <v>3.72</v>
      </c>
      <c r="M66" s="12">
        <v>1.22</v>
      </c>
      <c r="N66" s="12">
        <v>-0.56000000000000005</v>
      </c>
      <c r="O66" s="12">
        <v>-1.38</v>
      </c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</row>
    <row r="67" spans="1:67" x14ac:dyDescent="0.25">
      <c r="A67" s="1" t="s">
        <v>2</v>
      </c>
      <c r="B67" s="12">
        <v>402.69</v>
      </c>
      <c r="C67" s="12">
        <v>343.43</v>
      </c>
      <c r="D67" s="12">
        <v>307.36</v>
      </c>
      <c r="E67" s="12">
        <v>126.62</v>
      </c>
      <c r="F67" s="12">
        <v>194.78</v>
      </c>
      <c r="G67" s="12">
        <v>158.26</v>
      </c>
      <c r="H67" s="12">
        <v>141.36000000000001</v>
      </c>
      <c r="I67" s="12">
        <v>127.33</v>
      </c>
      <c r="J67" s="12">
        <v>107.37</v>
      </c>
      <c r="K67" s="12">
        <v>97.37</v>
      </c>
      <c r="L67" s="12">
        <v>85.05</v>
      </c>
      <c r="M67" s="12">
        <v>65.2</v>
      </c>
      <c r="N67" s="12">
        <v>42.27</v>
      </c>
      <c r="O67" s="12">
        <v>42.04</v>
      </c>
      <c r="P67" s="12">
        <v>30.77</v>
      </c>
      <c r="Q67" s="12">
        <v>14.65</v>
      </c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</row>
    <row r="68" spans="1:67" x14ac:dyDescent="0.25">
      <c r="A68" s="1" t="s">
        <v>1</v>
      </c>
      <c r="B68" s="12">
        <v>213.31</v>
      </c>
      <c r="C68" s="12">
        <v>115.88</v>
      </c>
      <c r="D68" s="12">
        <v>100.73</v>
      </c>
      <c r="E68" s="12">
        <v>30.33</v>
      </c>
      <c r="F68" s="12">
        <v>23.71</v>
      </c>
      <c r="G68" s="12">
        <v>5.96</v>
      </c>
      <c r="H68" s="12">
        <v>-2.41</v>
      </c>
      <c r="I68" s="12">
        <v>2.74</v>
      </c>
      <c r="J68" s="12">
        <v>-0.39</v>
      </c>
      <c r="K68" s="12">
        <v>6.31</v>
      </c>
      <c r="L68" s="12">
        <v>11.52</v>
      </c>
      <c r="M68" s="12">
        <v>9.02</v>
      </c>
      <c r="N68" s="12">
        <v>6.45</v>
      </c>
      <c r="O68" s="12">
        <v>4.76</v>
      </c>
      <c r="P68" s="12">
        <v>1.9</v>
      </c>
      <c r="Q68" s="12">
        <v>3.59</v>
      </c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</row>
    <row r="69" spans="1:67" x14ac:dyDescent="0.25">
      <c r="A69" s="1" t="s">
        <v>11</v>
      </c>
      <c r="B69" s="12">
        <v>442.81</v>
      </c>
      <c r="C69" s="12">
        <v>392.4</v>
      </c>
      <c r="D69" s="12">
        <v>165.71</v>
      </c>
      <c r="E69" s="12">
        <v>254.89</v>
      </c>
      <c r="F69" s="12">
        <v>205.39</v>
      </c>
      <c r="G69" s="12">
        <v>121.93</v>
      </c>
      <c r="H69" s="12">
        <v>220.74</v>
      </c>
      <c r="I69" s="12">
        <v>218.63</v>
      </c>
      <c r="J69" s="12">
        <v>169.78</v>
      </c>
      <c r="K69" s="12">
        <v>231.5</v>
      </c>
      <c r="L69" s="12">
        <v>187.6</v>
      </c>
      <c r="M69" s="12">
        <v>145.69</v>
      </c>
      <c r="N69" s="12">
        <v>176.81</v>
      </c>
      <c r="O69" s="12">
        <v>140.65</v>
      </c>
      <c r="P69" s="12">
        <v>125.99</v>
      </c>
      <c r="Q69" s="12">
        <v>122.54</v>
      </c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</row>
    <row r="70" spans="1:67" s="22" customFormat="1" x14ac:dyDescent="0.25">
      <c r="A70" s="16" t="s">
        <v>9</v>
      </c>
      <c r="B70" s="26">
        <v>574.11</v>
      </c>
      <c r="C70" s="26">
        <v>552.55999999999995</v>
      </c>
      <c r="D70" s="26">
        <v>595.30999999999995</v>
      </c>
      <c r="E70" s="26">
        <v>483.51</v>
      </c>
      <c r="F70" s="26">
        <v>456.87</v>
      </c>
      <c r="G70" s="26">
        <v>533.94000000000005</v>
      </c>
      <c r="H70" s="26">
        <v>395.1</v>
      </c>
      <c r="I70" s="26">
        <v>370.37</v>
      </c>
      <c r="J70" s="26">
        <v>417.33</v>
      </c>
      <c r="K70" s="26">
        <v>259.22000000000003</v>
      </c>
      <c r="L70" s="26">
        <v>140.13</v>
      </c>
      <c r="M70" s="26">
        <v>82.35</v>
      </c>
      <c r="N70" s="26">
        <v>61.19</v>
      </c>
      <c r="O70" s="26">
        <v>34.950000000000003</v>
      </c>
      <c r="P70" s="26">
        <v>19.89</v>
      </c>
      <c r="Q70" s="26">
        <v>13.28</v>
      </c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</row>
    <row r="71" spans="1:67" x14ac:dyDescent="0.25">
      <c r="A71" s="21" t="s">
        <v>90</v>
      </c>
      <c r="B71" s="11">
        <f>SUM(B66:B70)</f>
        <v>1924.38</v>
      </c>
      <c r="C71" s="11">
        <f t="shared" ref="C71:O71" si="33">SUM(C66:C70)</f>
        <v>1589.12</v>
      </c>
      <c r="D71" s="11">
        <f t="shared" si="33"/>
        <v>1390.22</v>
      </c>
      <c r="E71" s="11">
        <f t="shared" si="33"/>
        <v>1054.55</v>
      </c>
      <c r="F71" s="11">
        <f t="shared" si="33"/>
        <v>982.63</v>
      </c>
      <c r="G71" s="11">
        <f t="shared" si="33"/>
        <v>856.78000000000009</v>
      </c>
      <c r="H71" s="11">
        <f t="shared" si="33"/>
        <v>784.04000000000008</v>
      </c>
      <c r="I71" s="11">
        <f t="shared" si="33"/>
        <v>733.98</v>
      </c>
      <c r="J71" s="11">
        <f t="shared" si="33"/>
        <v>694.41</v>
      </c>
      <c r="K71" s="11">
        <f t="shared" si="33"/>
        <v>601.08000000000004</v>
      </c>
      <c r="L71" s="11">
        <f t="shared" si="33"/>
        <v>428.02</v>
      </c>
      <c r="M71" s="11">
        <f t="shared" si="33"/>
        <v>303.48</v>
      </c>
      <c r="N71" s="11">
        <f t="shared" si="33"/>
        <v>286.15999999999997</v>
      </c>
      <c r="O71" s="11">
        <f t="shared" si="33"/>
        <v>221.01999999999998</v>
      </c>
      <c r="P71" s="20"/>
      <c r="Q71" s="20"/>
    </row>
    <row r="72" spans="1:67" x14ac:dyDescent="0.25">
      <c r="A72" s="21"/>
      <c r="B72" s="11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</row>
    <row r="73" spans="1:67" s="22" customFormat="1" x14ac:dyDescent="0.25">
      <c r="A73" s="22" t="s">
        <v>68</v>
      </c>
      <c r="B73" s="46" t="s">
        <v>131</v>
      </c>
      <c r="C73" s="16" t="s">
        <v>10</v>
      </c>
      <c r="D73" s="16" t="s">
        <v>7</v>
      </c>
      <c r="E73" s="16" t="s">
        <v>6</v>
      </c>
      <c r="F73" s="16" t="s">
        <v>20</v>
      </c>
      <c r="G73" s="16" t="s">
        <v>21</v>
      </c>
      <c r="H73" s="16" t="s">
        <v>22</v>
      </c>
      <c r="I73" s="26" t="s">
        <v>23</v>
      </c>
      <c r="J73" s="26" t="s">
        <v>24</v>
      </c>
      <c r="K73" s="26" t="s">
        <v>25</v>
      </c>
      <c r="L73" s="26" t="s">
        <v>26</v>
      </c>
      <c r="M73" s="26" t="s">
        <v>27</v>
      </c>
      <c r="N73" s="26" t="s">
        <v>28</v>
      </c>
      <c r="O73" s="26" t="s">
        <v>29</v>
      </c>
      <c r="P73" s="26" t="s">
        <v>30</v>
      </c>
      <c r="Q73" s="26" t="s">
        <v>31</v>
      </c>
      <c r="R73" s="26" t="s">
        <v>32</v>
      </c>
      <c r="S73" s="26" t="s">
        <v>33</v>
      </c>
      <c r="T73" s="26" t="s">
        <v>34</v>
      </c>
      <c r="U73" s="26" t="s">
        <v>35</v>
      </c>
      <c r="V73" s="26" t="s">
        <v>36</v>
      </c>
      <c r="W73" s="26" t="s">
        <v>37</v>
      </c>
      <c r="X73" s="26" t="s">
        <v>38</v>
      </c>
      <c r="Y73" s="26" t="s">
        <v>39</v>
      </c>
      <c r="Z73" s="26" t="s">
        <v>40</v>
      </c>
      <c r="AA73" s="26" t="s">
        <v>41</v>
      </c>
      <c r="AB73" s="26" t="s">
        <v>42</v>
      </c>
      <c r="AC73" s="26" t="s">
        <v>43</v>
      </c>
      <c r="AD73" s="26" t="s">
        <v>44</v>
      </c>
      <c r="AE73" s="26" t="s">
        <v>45</v>
      </c>
      <c r="AF73" s="26" t="s">
        <v>46</v>
      </c>
      <c r="AG73" s="26" t="s">
        <v>47</v>
      </c>
      <c r="AH73" s="26" t="s">
        <v>48</v>
      </c>
      <c r="AI73" s="26" t="s">
        <v>49</v>
      </c>
      <c r="AJ73" s="26" t="s">
        <v>50</v>
      </c>
      <c r="AK73" s="26" t="s">
        <v>51</v>
      </c>
      <c r="AL73" s="26" t="s">
        <v>52</v>
      </c>
      <c r="AM73" s="26" t="s">
        <v>53</v>
      </c>
      <c r="AN73" s="26" t="s">
        <v>54</v>
      </c>
      <c r="AO73" s="26" t="s">
        <v>55</v>
      </c>
      <c r="AP73" s="26" t="s">
        <v>56</v>
      </c>
      <c r="AQ73" s="26" t="s">
        <v>57</v>
      </c>
      <c r="AR73" s="26" t="s">
        <v>58</v>
      </c>
      <c r="AS73" s="26" t="s">
        <v>59</v>
      </c>
      <c r="AT73" s="26" t="s">
        <v>60</v>
      </c>
      <c r="AU73" s="26" t="s">
        <v>61</v>
      </c>
      <c r="AV73" s="26" t="s">
        <v>70</v>
      </c>
      <c r="AW73" s="26" t="s">
        <v>71</v>
      </c>
      <c r="AX73" s="26" t="s">
        <v>72</v>
      </c>
      <c r="AY73" s="26" t="s">
        <v>73</v>
      </c>
      <c r="AZ73" s="26" t="s">
        <v>74</v>
      </c>
      <c r="BA73" s="26" t="s">
        <v>75</v>
      </c>
      <c r="BB73" s="26" t="s">
        <v>76</v>
      </c>
      <c r="BC73" s="26" t="s">
        <v>77</v>
      </c>
      <c r="BD73" s="26" t="s">
        <v>78</v>
      </c>
      <c r="BE73" s="26" t="s">
        <v>79</v>
      </c>
      <c r="BF73" s="26" t="s">
        <v>80</v>
      </c>
      <c r="BG73" s="26" t="s">
        <v>81</v>
      </c>
      <c r="BH73" s="26" t="s">
        <v>82</v>
      </c>
      <c r="BI73" s="26" t="s">
        <v>83</v>
      </c>
      <c r="BJ73" s="26" t="s">
        <v>84</v>
      </c>
      <c r="BK73" s="26" t="s">
        <v>85</v>
      </c>
      <c r="BL73" s="26" t="s">
        <v>86</v>
      </c>
      <c r="BM73" s="26" t="s">
        <v>87</v>
      </c>
      <c r="BN73" s="26" t="s">
        <v>88</v>
      </c>
      <c r="BO73" s="26" t="s">
        <v>89</v>
      </c>
    </row>
    <row r="74" spans="1:67" x14ac:dyDescent="0.25">
      <c r="A74" s="1" t="s">
        <v>0</v>
      </c>
      <c r="B74" s="47"/>
      <c r="C74" s="3">
        <v>28.82</v>
      </c>
      <c r="D74" s="3">
        <v>28.88</v>
      </c>
      <c r="E74" s="3">
        <v>28.91</v>
      </c>
      <c r="F74" s="10">
        <v>28.79</v>
      </c>
      <c r="G74" s="10">
        <v>28.68</v>
      </c>
      <c r="H74" s="10">
        <v>28.76</v>
      </c>
      <c r="I74" s="10">
        <v>28.74</v>
      </c>
      <c r="J74" s="10">
        <v>28.75</v>
      </c>
      <c r="K74" s="10">
        <v>28.69</v>
      </c>
      <c r="L74" s="10">
        <v>29.21</v>
      </c>
      <c r="M74" s="10">
        <v>29.13</v>
      </c>
      <c r="N74" s="10">
        <v>29.3</v>
      </c>
      <c r="O74" s="10">
        <v>29.45</v>
      </c>
      <c r="P74" s="10">
        <v>29.56</v>
      </c>
      <c r="Q74" s="10">
        <v>29.56</v>
      </c>
      <c r="R74" s="10">
        <v>29.51</v>
      </c>
      <c r="S74" s="10">
        <v>29.44</v>
      </c>
      <c r="T74" s="10">
        <v>29.25</v>
      </c>
      <c r="U74" s="10">
        <v>29.31</v>
      </c>
      <c r="V74" s="10">
        <v>29.21</v>
      </c>
      <c r="W74" s="10">
        <v>29.05</v>
      </c>
      <c r="X74" s="10">
        <v>28.53</v>
      </c>
      <c r="Y74" s="10">
        <v>28.63</v>
      </c>
      <c r="Z74" s="10">
        <v>28.5</v>
      </c>
      <c r="AA74" s="10">
        <v>28.36</v>
      </c>
      <c r="AB74" s="10">
        <v>26.64</v>
      </c>
      <c r="AC74" s="10">
        <v>26.44</v>
      </c>
      <c r="AD74" s="10">
        <v>26.15</v>
      </c>
      <c r="AE74" s="10">
        <v>26.09</v>
      </c>
      <c r="AF74" s="10">
        <v>25.17</v>
      </c>
      <c r="AG74" s="10">
        <v>25.28</v>
      </c>
      <c r="AH74" s="10">
        <v>25.02</v>
      </c>
      <c r="AI74" s="10">
        <v>24.99</v>
      </c>
      <c r="AJ74" s="10">
        <v>25.06</v>
      </c>
      <c r="AK74" s="10">
        <v>24.2</v>
      </c>
      <c r="AL74" s="10">
        <v>18.79</v>
      </c>
      <c r="AM74" s="10">
        <v>15.27</v>
      </c>
      <c r="AN74" s="10">
        <v>15.19</v>
      </c>
      <c r="AO74" s="10">
        <v>15.2</v>
      </c>
      <c r="AP74" s="10">
        <v>15.1</v>
      </c>
      <c r="AQ74" s="10">
        <v>28.78</v>
      </c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</row>
    <row r="75" spans="1:67" x14ac:dyDescent="0.25">
      <c r="A75" s="1" t="s">
        <v>2</v>
      </c>
      <c r="B75" s="47"/>
      <c r="C75" s="3">
        <v>7.28</v>
      </c>
      <c r="D75" s="3">
        <v>7.33</v>
      </c>
      <c r="E75" s="3">
        <v>7.32</v>
      </c>
      <c r="F75" s="10">
        <v>7.33</v>
      </c>
      <c r="G75" s="10">
        <v>7.39</v>
      </c>
      <c r="H75" s="10">
        <v>7.45</v>
      </c>
      <c r="I75" s="10">
        <v>7.45</v>
      </c>
      <c r="J75" s="10">
        <v>7.46</v>
      </c>
      <c r="K75" s="10">
        <v>7.47</v>
      </c>
      <c r="L75" s="10">
        <v>7.5</v>
      </c>
      <c r="M75" s="10">
        <v>7.51</v>
      </c>
      <c r="N75" s="10">
        <v>7.5</v>
      </c>
      <c r="O75" s="10">
        <v>7.52</v>
      </c>
      <c r="P75" s="10">
        <v>7.51</v>
      </c>
      <c r="Q75" s="10">
        <v>7.51</v>
      </c>
      <c r="R75" s="10">
        <v>7.51</v>
      </c>
      <c r="S75" s="10">
        <v>7.49</v>
      </c>
      <c r="T75" s="10">
        <v>7.48</v>
      </c>
      <c r="U75" s="10">
        <v>7.47</v>
      </c>
      <c r="V75" s="10">
        <v>7.46</v>
      </c>
      <c r="W75" s="10">
        <v>7.49</v>
      </c>
      <c r="X75" s="10">
        <v>7.45</v>
      </c>
      <c r="Y75" s="10">
        <v>7.46</v>
      </c>
      <c r="Z75" s="10">
        <v>7.43</v>
      </c>
      <c r="AA75" s="10">
        <v>7.42</v>
      </c>
      <c r="AB75" s="10">
        <v>7.42</v>
      </c>
      <c r="AC75" s="10">
        <v>7.43</v>
      </c>
      <c r="AD75" s="10">
        <v>7.42</v>
      </c>
      <c r="AE75" s="10">
        <v>6.85</v>
      </c>
      <c r="AF75" s="10">
        <v>7.37</v>
      </c>
      <c r="AG75" s="10">
        <v>6.78</v>
      </c>
      <c r="AH75" s="10">
        <v>6.77</v>
      </c>
      <c r="AI75" s="10">
        <v>6.73</v>
      </c>
      <c r="AJ75" s="10">
        <v>6.65</v>
      </c>
      <c r="AK75" s="10">
        <v>6.67</v>
      </c>
      <c r="AL75" s="10">
        <v>6.62</v>
      </c>
      <c r="AM75" s="10">
        <v>6.6</v>
      </c>
      <c r="AN75" s="10">
        <v>6.54</v>
      </c>
      <c r="AO75" s="10">
        <v>6.55</v>
      </c>
      <c r="AP75" s="10">
        <v>6.52</v>
      </c>
      <c r="AQ75" s="10">
        <v>6.53</v>
      </c>
      <c r="AR75" s="9">
        <v>6.47</v>
      </c>
      <c r="AS75" s="9">
        <v>6.45</v>
      </c>
      <c r="AT75" s="9">
        <v>6.45</v>
      </c>
      <c r="AU75" s="9">
        <v>6.45</v>
      </c>
      <c r="AV75" s="9">
        <v>6.39</v>
      </c>
      <c r="AW75" s="9">
        <v>6.39</v>
      </c>
      <c r="AX75" s="9">
        <v>6.37</v>
      </c>
      <c r="AY75" s="9">
        <v>6.34</v>
      </c>
      <c r="AZ75" s="9">
        <v>6.35</v>
      </c>
      <c r="BA75" s="9">
        <v>6.36</v>
      </c>
      <c r="BB75" s="9">
        <v>6.36</v>
      </c>
      <c r="BC75" s="9">
        <v>6.35</v>
      </c>
      <c r="BD75" s="9">
        <v>6.32</v>
      </c>
      <c r="BE75" s="9">
        <v>6.33</v>
      </c>
      <c r="BF75" s="9">
        <v>6.31</v>
      </c>
      <c r="BG75" s="9">
        <v>6.3</v>
      </c>
      <c r="BH75" s="9">
        <v>6.19</v>
      </c>
      <c r="BI75" s="9">
        <v>6.21</v>
      </c>
      <c r="BJ75" s="9">
        <v>6.2</v>
      </c>
      <c r="BK75" s="9">
        <v>6.08</v>
      </c>
      <c r="BL75" s="9">
        <v>5.84</v>
      </c>
      <c r="BM75" s="9">
        <v>5.79</v>
      </c>
      <c r="BN75" s="9">
        <v>5.74</v>
      </c>
      <c r="BO75" s="9">
        <v>5.73</v>
      </c>
    </row>
    <row r="76" spans="1:67" x14ac:dyDescent="0.25">
      <c r="A76" s="1" t="s">
        <v>1</v>
      </c>
      <c r="B76" s="47"/>
      <c r="C76" s="3">
        <v>5.13</v>
      </c>
      <c r="D76" s="3">
        <v>5.0999999999999996</v>
      </c>
      <c r="E76" s="3">
        <v>5.12</v>
      </c>
      <c r="F76" s="10">
        <v>5.09</v>
      </c>
      <c r="G76" s="10">
        <v>5.0599999999999996</v>
      </c>
      <c r="H76" s="10">
        <v>5.04</v>
      </c>
      <c r="I76" s="10">
        <v>5.04</v>
      </c>
      <c r="J76" s="10">
        <v>5.03</v>
      </c>
      <c r="K76" s="10">
        <v>5.0199999999999996</v>
      </c>
      <c r="L76" s="10">
        <v>5</v>
      </c>
      <c r="M76" s="10">
        <v>5.01</v>
      </c>
      <c r="N76" s="10">
        <v>5</v>
      </c>
      <c r="O76" s="10">
        <v>4.9800000000000004</v>
      </c>
      <c r="P76" s="10">
        <v>4.93</v>
      </c>
      <c r="Q76" s="10">
        <v>4.9400000000000004</v>
      </c>
      <c r="R76" s="10">
        <v>4.92</v>
      </c>
      <c r="S76" s="10">
        <v>4.9000000000000004</v>
      </c>
      <c r="T76" s="10">
        <v>4.84</v>
      </c>
      <c r="U76" s="10">
        <v>4.8499999999999996</v>
      </c>
      <c r="V76" s="10">
        <v>4.83</v>
      </c>
      <c r="W76" s="10">
        <v>4.8099999999999996</v>
      </c>
      <c r="X76" s="10">
        <v>4.7699999999999996</v>
      </c>
      <c r="Y76" s="10">
        <v>4.78</v>
      </c>
      <c r="Z76" s="10">
        <v>4.76</v>
      </c>
      <c r="AA76" s="10">
        <v>4.6500000000000004</v>
      </c>
      <c r="AB76" s="10">
        <v>4.62</v>
      </c>
      <c r="AC76" s="10">
        <v>4.63</v>
      </c>
      <c r="AD76" s="10">
        <v>4.6100000000000003</v>
      </c>
      <c r="AE76" s="10">
        <v>4.68</v>
      </c>
      <c r="AF76" s="10">
        <v>4.6500000000000004</v>
      </c>
      <c r="AG76" s="10">
        <v>4.57</v>
      </c>
      <c r="AH76" s="10">
        <v>4.5599999999999996</v>
      </c>
      <c r="AI76" s="10">
        <v>4.63</v>
      </c>
      <c r="AJ76" s="10">
        <v>4.53</v>
      </c>
      <c r="AK76" s="10">
        <v>4.5199999999999996</v>
      </c>
      <c r="AL76" s="10">
        <v>4.58</v>
      </c>
      <c r="AM76" s="10">
        <v>4.5999999999999996</v>
      </c>
      <c r="AN76" s="10">
        <v>4.6100000000000003</v>
      </c>
      <c r="AO76" s="10">
        <v>4.6100000000000003</v>
      </c>
      <c r="AP76" s="10">
        <v>4.5999999999999996</v>
      </c>
      <c r="AQ76" s="10">
        <v>4.59</v>
      </c>
      <c r="AR76" s="9">
        <v>4.5599999999999996</v>
      </c>
      <c r="AS76" s="9">
        <v>4.5599999999999996</v>
      </c>
      <c r="AT76" s="9">
        <v>4.55</v>
      </c>
      <c r="AU76" s="9">
        <v>4.54</v>
      </c>
      <c r="AV76" s="9">
        <v>4.42</v>
      </c>
      <c r="AW76" s="9">
        <v>4.41</v>
      </c>
      <c r="AX76" s="9">
        <v>4.4000000000000004</v>
      </c>
      <c r="AY76" s="9">
        <v>4.37</v>
      </c>
      <c r="AZ76" s="9">
        <v>4.32</v>
      </c>
      <c r="BA76" s="9">
        <v>4.3600000000000003</v>
      </c>
      <c r="BB76" s="9">
        <v>4.3</v>
      </c>
      <c r="BC76" s="9">
        <v>4.26</v>
      </c>
      <c r="BD76" s="9">
        <v>4.24</v>
      </c>
      <c r="BE76" s="9">
        <v>4.25</v>
      </c>
      <c r="BF76" s="9">
        <v>4.2300000000000004</v>
      </c>
      <c r="BG76" s="9">
        <v>4.2</v>
      </c>
      <c r="BH76" s="9">
        <v>4.24</v>
      </c>
      <c r="BI76" s="9">
        <v>4.24</v>
      </c>
      <c r="BJ76" s="9">
        <v>4.26</v>
      </c>
      <c r="BK76" s="9">
        <v>4.26</v>
      </c>
      <c r="BL76" s="9">
        <v>4.26</v>
      </c>
      <c r="BM76" s="9">
        <v>4.28</v>
      </c>
      <c r="BN76" s="9">
        <v>4.25</v>
      </c>
      <c r="BO76" s="9">
        <v>4.24</v>
      </c>
    </row>
    <row r="77" spans="1:67" x14ac:dyDescent="0.25">
      <c r="A77" s="1" t="s">
        <v>11</v>
      </c>
      <c r="B77" s="47"/>
      <c r="C77" s="3">
        <v>75.97</v>
      </c>
      <c r="D77" s="3">
        <v>76.16</v>
      </c>
      <c r="E77" s="3">
        <v>76.37</v>
      </c>
      <c r="F77" s="10">
        <v>76.83</v>
      </c>
      <c r="G77" s="10">
        <v>76.75</v>
      </c>
      <c r="H77" s="10">
        <v>76.91</v>
      </c>
      <c r="I77" s="10">
        <v>77.099999999999994</v>
      </c>
      <c r="J77" s="10">
        <v>77.53</v>
      </c>
      <c r="K77" s="10">
        <v>77.44</v>
      </c>
      <c r="L77" s="10">
        <v>77.680000000000007</v>
      </c>
      <c r="M77" s="10">
        <v>77.66</v>
      </c>
      <c r="N77" s="10">
        <v>77.94</v>
      </c>
      <c r="O77" s="10">
        <v>77.94</v>
      </c>
      <c r="P77" s="10">
        <v>77.099999999999994</v>
      </c>
      <c r="Q77" s="10">
        <v>77.989999999999995</v>
      </c>
      <c r="R77" s="10">
        <v>78.319999999999993</v>
      </c>
      <c r="S77" s="10">
        <v>78.13</v>
      </c>
      <c r="T77" s="10">
        <v>78.3</v>
      </c>
      <c r="U77" s="10">
        <v>78.760000000000005</v>
      </c>
      <c r="V77" s="10">
        <v>80.13</v>
      </c>
      <c r="W77" s="10">
        <v>79.849999999999994</v>
      </c>
      <c r="X77" s="10">
        <v>80.510000000000005</v>
      </c>
      <c r="Y77" s="10">
        <v>80.84</v>
      </c>
      <c r="Z77" s="10">
        <v>82.54</v>
      </c>
      <c r="AA77" s="10">
        <v>82.37</v>
      </c>
      <c r="AB77" s="10">
        <v>82.97</v>
      </c>
      <c r="AC77" s="10">
        <v>83.51</v>
      </c>
      <c r="AD77" s="10">
        <v>83.99</v>
      </c>
      <c r="AE77" s="10">
        <v>83.67</v>
      </c>
      <c r="AF77" s="10">
        <v>83.95</v>
      </c>
      <c r="AG77" s="10">
        <v>84.34</v>
      </c>
      <c r="AH77" s="10">
        <v>84.7</v>
      </c>
      <c r="AI77" s="10">
        <v>84.29</v>
      </c>
      <c r="AJ77" s="10">
        <v>84.44</v>
      </c>
      <c r="AK77" s="10">
        <v>84.94</v>
      </c>
      <c r="AL77" s="10">
        <v>85.06</v>
      </c>
      <c r="AM77" s="10">
        <v>84.98</v>
      </c>
      <c r="AN77" s="10">
        <v>84.65</v>
      </c>
      <c r="AO77" s="10">
        <v>84.9</v>
      </c>
      <c r="AP77" s="10">
        <v>85.93</v>
      </c>
      <c r="AQ77" s="10">
        <v>85.1</v>
      </c>
      <c r="AR77" s="9">
        <v>85.7</v>
      </c>
      <c r="AS77" s="9">
        <v>86.95</v>
      </c>
      <c r="AT77" s="9">
        <v>89.27</v>
      </c>
      <c r="AU77" s="9">
        <v>88.76</v>
      </c>
      <c r="AV77" s="9">
        <v>89.51</v>
      </c>
      <c r="AW77" s="9">
        <v>89.83</v>
      </c>
      <c r="AX77" s="9">
        <v>89.96</v>
      </c>
      <c r="AY77" s="9">
        <v>89.04</v>
      </c>
      <c r="AZ77" s="9">
        <v>89.14</v>
      </c>
      <c r="BA77" s="9">
        <v>91.83</v>
      </c>
      <c r="BB77" s="9">
        <v>94.7</v>
      </c>
      <c r="BC77" s="9">
        <v>94.28</v>
      </c>
      <c r="BD77" s="9">
        <v>95.03</v>
      </c>
      <c r="BE77" s="9">
        <v>95.13</v>
      </c>
      <c r="BF77" s="9">
        <v>98.86</v>
      </c>
      <c r="BG77" s="9">
        <v>98.62</v>
      </c>
      <c r="BH77" s="9">
        <v>99.42</v>
      </c>
      <c r="BI77" s="9">
        <v>100.1</v>
      </c>
      <c r="BJ77" s="9">
        <v>105.31</v>
      </c>
      <c r="BK77" s="9">
        <v>104.15</v>
      </c>
      <c r="BL77" s="9">
        <v>106.38</v>
      </c>
      <c r="BM77" s="9">
        <v>107.72</v>
      </c>
      <c r="BN77" s="9">
        <v>109.06</v>
      </c>
      <c r="BO77" s="9">
        <v>109.31</v>
      </c>
    </row>
    <row r="78" spans="1:67" x14ac:dyDescent="0.25">
      <c r="A78" s="1" t="s">
        <v>9</v>
      </c>
      <c r="B78" s="47"/>
      <c r="C78" s="3">
        <v>169.29</v>
      </c>
      <c r="D78" s="3">
        <v>171.14</v>
      </c>
      <c r="E78" s="3">
        <v>175.28</v>
      </c>
      <c r="F78" s="10">
        <v>174.19</v>
      </c>
      <c r="G78" s="10">
        <v>176.19</v>
      </c>
      <c r="H78" s="10">
        <v>178.18</v>
      </c>
      <c r="I78" s="10">
        <v>185.96</v>
      </c>
      <c r="J78" s="10">
        <v>184.06</v>
      </c>
      <c r="K78" s="10">
        <v>188.03</v>
      </c>
      <c r="L78" s="10">
        <v>190.93</v>
      </c>
      <c r="M78" s="10">
        <v>200</v>
      </c>
      <c r="N78" s="10">
        <v>197.06</v>
      </c>
      <c r="O78" s="10">
        <v>202.74</v>
      </c>
      <c r="P78" s="10">
        <v>206.31</v>
      </c>
      <c r="Q78" s="10">
        <v>210.07</v>
      </c>
      <c r="R78" s="10">
        <v>209.34</v>
      </c>
      <c r="S78" s="10">
        <v>210.47</v>
      </c>
      <c r="T78" s="10">
        <v>213.12</v>
      </c>
      <c r="U78" s="10">
        <v>220.01</v>
      </c>
      <c r="V78" s="10">
        <v>218.91</v>
      </c>
      <c r="W78" s="10">
        <v>221.64</v>
      </c>
      <c r="X78" s="10">
        <v>223.77</v>
      </c>
      <c r="Y78" s="10">
        <v>231.72</v>
      </c>
      <c r="Z78" s="10">
        <v>230.92</v>
      </c>
      <c r="AA78" s="10">
        <v>233.39</v>
      </c>
      <c r="AB78" s="10">
        <v>235.27</v>
      </c>
      <c r="AC78" s="10">
        <v>244.91</v>
      </c>
      <c r="AD78" s="10">
        <v>242.07</v>
      </c>
      <c r="AE78" s="10">
        <v>246.27</v>
      </c>
      <c r="AF78" s="10">
        <v>252.41</v>
      </c>
      <c r="AG78" s="10">
        <v>260.87</v>
      </c>
      <c r="AH78" s="10">
        <v>258.79000000000002</v>
      </c>
      <c r="AI78" s="10">
        <v>264.89</v>
      </c>
      <c r="AJ78" s="10">
        <v>265.22000000000003</v>
      </c>
      <c r="AK78" s="10">
        <v>264.7</v>
      </c>
      <c r="AL78" s="10">
        <v>265.18</v>
      </c>
      <c r="AM78" s="10">
        <v>264.57</v>
      </c>
      <c r="AN78" s="10">
        <v>263.64</v>
      </c>
      <c r="AO78" s="10">
        <v>262.26</v>
      </c>
      <c r="AP78" s="10">
        <v>262.58999999999997</v>
      </c>
      <c r="AQ78" s="10">
        <v>262.06</v>
      </c>
      <c r="AR78" s="9">
        <v>261.27999999999997</v>
      </c>
      <c r="AS78" s="9">
        <v>258.92</v>
      </c>
      <c r="AT78" s="9">
        <v>259.66000000000003</v>
      </c>
      <c r="AU78" s="9">
        <v>258.41000000000003</v>
      </c>
      <c r="AV78" s="9">
        <v>257.54000000000002</v>
      </c>
      <c r="AW78" s="9">
        <v>253.96</v>
      </c>
      <c r="AX78" s="9">
        <v>254.56</v>
      </c>
      <c r="AY78" s="9">
        <v>252.84</v>
      </c>
      <c r="AZ78" s="9">
        <v>252.42</v>
      </c>
      <c r="BA78" s="9">
        <v>252.6</v>
      </c>
      <c r="BB78" s="9">
        <v>252.89</v>
      </c>
      <c r="BC78" s="9">
        <v>251.81</v>
      </c>
      <c r="BD78" s="9">
        <v>252.02</v>
      </c>
      <c r="BE78" s="9">
        <v>249</v>
      </c>
      <c r="BF78" s="9">
        <v>249.39</v>
      </c>
      <c r="BG78" s="9">
        <v>248.26</v>
      </c>
      <c r="BH78" s="9">
        <v>247.32</v>
      </c>
      <c r="BI78" s="9">
        <v>245.71</v>
      </c>
      <c r="BJ78" s="9">
        <v>245.38</v>
      </c>
      <c r="BK78" s="9">
        <v>245.99</v>
      </c>
      <c r="BL78" s="9">
        <v>244.78</v>
      </c>
      <c r="BM78" s="9">
        <v>239.93</v>
      </c>
      <c r="BN78" s="9">
        <v>241.02</v>
      </c>
      <c r="BO78" s="9">
        <v>239.96</v>
      </c>
    </row>
    <row r="80" spans="1:67" s="22" customFormat="1" x14ac:dyDescent="0.25">
      <c r="A80" s="22" t="s">
        <v>69</v>
      </c>
      <c r="B80" s="22">
        <v>2020</v>
      </c>
      <c r="C80" s="22">
        <v>2019</v>
      </c>
      <c r="D80" s="22">
        <v>2018</v>
      </c>
      <c r="E80" s="22">
        <v>2017</v>
      </c>
      <c r="F80" s="22">
        <v>2016</v>
      </c>
      <c r="G80" s="22">
        <v>2015</v>
      </c>
      <c r="H80" s="22">
        <v>2014</v>
      </c>
      <c r="I80" s="22">
        <v>2013</v>
      </c>
      <c r="J80" s="22">
        <v>2012</v>
      </c>
      <c r="K80" s="22">
        <v>2011</v>
      </c>
      <c r="L80" s="22">
        <v>2010</v>
      </c>
      <c r="M80" s="22">
        <v>2009</v>
      </c>
      <c r="N80" s="22">
        <v>2008</v>
      </c>
      <c r="O80" s="22">
        <v>2007</v>
      </c>
      <c r="P80" s="22">
        <v>2006</v>
      </c>
      <c r="Q80" s="22">
        <v>2005</v>
      </c>
    </row>
    <row r="81" spans="1:72" x14ac:dyDescent="0.25">
      <c r="A81" s="1" t="s">
        <v>0</v>
      </c>
      <c r="B81" s="3">
        <v>28.88</v>
      </c>
      <c r="C81" s="3">
        <v>28.76</v>
      </c>
      <c r="D81" s="3">
        <v>29.21</v>
      </c>
      <c r="E81" s="10">
        <v>29.56</v>
      </c>
      <c r="F81" s="10">
        <v>29.25</v>
      </c>
      <c r="G81" s="10">
        <v>28.53</v>
      </c>
      <c r="H81" s="10">
        <v>26.64</v>
      </c>
      <c r="I81" s="10">
        <v>25.17</v>
      </c>
      <c r="J81" s="10">
        <v>21.66</v>
      </c>
      <c r="K81" s="10">
        <v>15.08</v>
      </c>
      <c r="L81" s="10">
        <v>14.14</v>
      </c>
      <c r="M81" s="10">
        <v>27.32</v>
      </c>
      <c r="N81" s="10">
        <v>9.33</v>
      </c>
      <c r="O81" s="10">
        <v>8.6300000000000008</v>
      </c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</row>
    <row r="82" spans="1:72" x14ac:dyDescent="0.25">
      <c r="A82" s="1" t="s">
        <v>2</v>
      </c>
      <c r="B82" s="3">
        <v>7.33</v>
      </c>
      <c r="C82" s="3">
        <v>7.45</v>
      </c>
      <c r="D82" s="3">
        <v>7.5</v>
      </c>
      <c r="E82" s="10">
        <v>7.51</v>
      </c>
      <c r="F82" s="10">
        <v>7.48</v>
      </c>
      <c r="G82" s="10">
        <v>7.45</v>
      </c>
      <c r="H82" s="10">
        <v>7.42</v>
      </c>
      <c r="I82" s="10">
        <v>7.37</v>
      </c>
      <c r="J82" s="10">
        <v>6.65</v>
      </c>
      <c r="K82" s="10">
        <v>6.54</v>
      </c>
      <c r="L82" s="10">
        <v>6.47</v>
      </c>
      <c r="M82" s="10">
        <v>6.39</v>
      </c>
      <c r="N82" s="10">
        <v>6.35</v>
      </c>
      <c r="O82" s="10">
        <v>6.32</v>
      </c>
      <c r="P82" s="10">
        <v>6.19</v>
      </c>
      <c r="Q82" s="10">
        <v>5.84</v>
      </c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</row>
    <row r="83" spans="1:72" x14ac:dyDescent="0.25">
      <c r="A83" s="1" t="s">
        <v>1</v>
      </c>
      <c r="B83" s="3">
        <v>5.0999999999999996</v>
      </c>
      <c r="C83" s="3">
        <v>5.04</v>
      </c>
      <c r="D83" s="3">
        <v>5</v>
      </c>
      <c r="E83" s="10">
        <v>4.93</v>
      </c>
      <c r="F83" s="10">
        <v>4.84</v>
      </c>
      <c r="G83" s="10">
        <v>4.7699999999999996</v>
      </c>
      <c r="H83" s="10">
        <v>4.62</v>
      </c>
      <c r="I83" s="10">
        <v>4.6500000000000004</v>
      </c>
      <c r="J83" s="10">
        <v>4.53</v>
      </c>
      <c r="K83" s="10">
        <v>4.6100000000000003</v>
      </c>
      <c r="L83" s="10">
        <v>4.5599999999999996</v>
      </c>
      <c r="M83" s="10">
        <v>4.42</v>
      </c>
      <c r="N83" s="10">
        <v>4.32</v>
      </c>
      <c r="O83" s="10">
        <v>4.24</v>
      </c>
      <c r="P83" s="10">
        <v>4.24</v>
      </c>
      <c r="Q83" s="10">
        <v>4.26</v>
      </c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</row>
    <row r="84" spans="1:72" x14ac:dyDescent="0.25">
      <c r="A84" s="1" t="s">
        <v>11</v>
      </c>
      <c r="B84" s="3">
        <v>76.83</v>
      </c>
      <c r="C84" s="3">
        <v>77.53</v>
      </c>
      <c r="D84" s="3">
        <v>77.94</v>
      </c>
      <c r="E84" s="10">
        <v>78.319999999999993</v>
      </c>
      <c r="F84" s="10">
        <v>80.13</v>
      </c>
      <c r="G84" s="10">
        <v>82.54</v>
      </c>
      <c r="H84" s="10">
        <v>83.99</v>
      </c>
      <c r="I84" s="10">
        <v>84.7</v>
      </c>
      <c r="J84" s="10">
        <v>85.06</v>
      </c>
      <c r="K84" s="10">
        <v>85.93</v>
      </c>
      <c r="L84" s="10">
        <v>89.27</v>
      </c>
      <c r="M84" s="10">
        <v>89.96</v>
      </c>
      <c r="N84" s="10">
        <v>94.7</v>
      </c>
      <c r="O84" s="10">
        <v>98.86</v>
      </c>
      <c r="P84" s="10">
        <v>105.31</v>
      </c>
      <c r="Q84" s="10">
        <v>109.06</v>
      </c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</row>
    <row r="85" spans="1:72" ht="17.25" thickBot="1" x14ac:dyDescent="0.3">
      <c r="A85" s="1" t="s">
        <v>9</v>
      </c>
      <c r="B85" s="3">
        <v>175.28</v>
      </c>
      <c r="C85" s="3">
        <v>185.96</v>
      </c>
      <c r="D85" s="3">
        <v>200</v>
      </c>
      <c r="E85" s="10">
        <v>210.07</v>
      </c>
      <c r="F85" s="10">
        <v>220.01</v>
      </c>
      <c r="G85" s="10">
        <v>231.72</v>
      </c>
      <c r="H85" s="10">
        <v>244.91</v>
      </c>
      <c r="I85" s="10">
        <v>260.87</v>
      </c>
      <c r="J85" s="10">
        <v>264.7</v>
      </c>
      <c r="K85" s="10">
        <v>262.26</v>
      </c>
      <c r="L85" s="10">
        <v>258.92</v>
      </c>
      <c r="M85" s="10">
        <v>253.96</v>
      </c>
      <c r="N85" s="10">
        <v>252.6</v>
      </c>
      <c r="O85" s="10">
        <v>249</v>
      </c>
      <c r="P85" s="10">
        <v>245.71</v>
      </c>
      <c r="Q85" s="10">
        <v>239.93</v>
      </c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</row>
    <row r="86" spans="1:72" ht="17.25" customHeight="1" thickBot="1" x14ac:dyDescent="0.3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</row>
    <row r="87" spans="1:72" ht="30" customHeight="1" thickBot="1" x14ac:dyDescent="0.3">
      <c r="A87" s="1"/>
      <c r="B87" s="53"/>
      <c r="C87" s="55"/>
      <c r="D87" s="55"/>
      <c r="E87" s="13"/>
      <c r="F87" s="17"/>
      <c r="G87" s="18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</row>
    <row r="88" spans="1:72" ht="17.25" customHeight="1" thickBot="1" x14ac:dyDescent="0.3">
      <c r="A88" s="1" t="s">
        <v>0</v>
      </c>
      <c r="B88" s="53">
        <f>B66/B27</f>
        <v>0.3390449601582039</v>
      </c>
      <c r="C88" s="54"/>
      <c r="D88" s="54"/>
      <c r="E88" s="13"/>
      <c r="F88" s="17"/>
      <c r="G88" s="54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</row>
    <row r="89" spans="1:72" ht="18" thickTop="1" thickBot="1" x14ac:dyDescent="0.3">
      <c r="A89" s="1" t="s">
        <v>2</v>
      </c>
      <c r="B89" s="53">
        <f t="shared" ref="B89:B93" si="34">B67/B28</f>
        <v>0.22061941520980458</v>
      </c>
      <c r="C89" s="13"/>
      <c r="D89" s="14"/>
      <c r="E89" s="13"/>
      <c r="F89" s="17"/>
      <c r="G89" s="5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</row>
    <row r="90" spans="1:72" ht="18" thickTop="1" thickBot="1" x14ac:dyDescent="0.3">
      <c r="A90" s="1" t="s">
        <v>1</v>
      </c>
      <c r="B90" s="53">
        <f t="shared" si="34"/>
        <v>5.5252496995316841E-2</v>
      </c>
      <c r="C90" s="13"/>
      <c r="D90" s="14"/>
      <c r="E90" s="13"/>
      <c r="F90" s="17"/>
    </row>
    <row r="91" spans="1:72" ht="17.25" thickBot="1" x14ac:dyDescent="0.3">
      <c r="A91" s="1" t="s">
        <v>11</v>
      </c>
      <c r="B91" s="53">
        <f t="shared" si="34"/>
        <v>0.30962486452470017</v>
      </c>
      <c r="C91" s="13"/>
      <c r="D91" s="14"/>
      <c r="E91" s="13"/>
      <c r="F91" s="17"/>
    </row>
    <row r="92" spans="1:72" ht="17.25" thickBot="1" x14ac:dyDescent="0.3">
      <c r="A92" s="1" t="s">
        <v>9</v>
      </c>
      <c r="B92" s="53">
        <f t="shared" si="34"/>
        <v>0.20913611278072236</v>
      </c>
      <c r="C92" s="13"/>
      <c r="D92" s="14"/>
      <c r="E92" s="13"/>
      <c r="F92" s="17"/>
    </row>
    <row r="93" spans="1:72" ht="17.25" thickBot="1" x14ac:dyDescent="0.3">
      <c r="B93" s="53"/>
      <c r="C93" s="13"/>
      <c r="D93" s="14"/>
      <c r="E93" s="13"/>
      <c r="F93" s="17"/>
    </row>
    <row r="94" spans="1:72" ht="17.25" thickBot="1" x14ac:dyDescent="0.3">
      <c r="B94" s="15"/>
      <c r="C94" s="13"/>
      <c r="D94" s="14"/>
      <c r="E94" s="13"/>
      <c r="F94" s="17"/>
    </row>
    <row r="95" spans="1:72" ht="17.25" thickBot="1" x14ac:dyDescent="0.3">
      <c r="B95" s="15"/>
      <c r="C95" s="13"/>
      <c r="D95" s="14"/>
      <c r="E95" s="13"/>
      <c r="F95" s="17"/>
    </row>
    <row r="96" spans="1:72" ht="17.25" thickBot="1" x14ac:dyDescent="0.3">
      <c r="B96" s="15"/>
      <c r="C96" s="13"/>
      <c r="D96" s="14"/>
      <c r="E96" s="13"/>
      <c r="F96" s="17"/>
    </row>
    <row r="97" spans="2:6" ht="17.25" thickBot="1" x14ac:dyDescent="0.3">
      <c r="B97" s="15"/>
      <c r="C97" s="13"/>
      <c r="D97" s="14"/>
      <c r="E97" s="13"/>
      <c r="F97" s="17"/>
    </row>
    <row r="98" spans="2:6" ht="17.25" thickBot="1" x14ac:dyDescent="0.3">
      <c r="B98" s="15"/>
      <c r="C98" s="13"/>
      <c r="D98" s="14"/>
      <c r="E98" s="13"/>
      <c r="F98" s="17"/>
    </row>
    <row r="99" spans="2:6" ht="17.25" thickBot="1" x14ac:dyDescent="0.3">
      <c r="B99" s="15"/>
      <c r="C99" s="13"/>
      <c r="D99" s="14"/>
      <c r="E99" s="13"/>
      <c r="F99" s="17"/>
    </row>
    <row r="100" spans="2:6" ht="17.25" thickBot="1" x14ac:dyDescent="0.3">
      <c r="C100" s="13"/>
      <c r="D100" s="14"/>
      <c r="E100" s="13"/>
      <c r="F100" s="17"/>
    </row>
    <row r="101" spans="2:6" ht="17.25" thickBot="1" x14ac:dyDescent="0.3">
      <c r="C101" s="13"/>
      <c r="D101" s="14"/>
      <c r="E101" s="13"/>
      <c r="F101" s="17"/>
    </row>
    <row r="102" spans="2:6" ht="17.25" thickBot="1" x14ac:dyDescent="0.3">
      <c r="C102" s="13"/>
      <c r="D102" s="14"/>
      <c r="E102" s="13"/>
      <c r="F102" s="17"/>
    </row>
    <row r="103" spans="2:6" ht="17.25" thickBot="1" x14ac:dyDescent="0.3">
      <c r="C103" s="13"/>
      <c r="D103" s="14"/>
      <c r="E103" s="13"/>
      <c r="F103" s="17"/>
    </row>
    <row r="104" spans="2:6" ht="17.25" thickBot="1" x14ac:dyDescent="0.3">
      <c r="C104" s="13"/>
      <c r="D104" s="14"/>
      <c r="E104" s="13"/>
      <c r="F104" s="17"/>
    </row>
    <row r="105" spans="2:6" ht="17.25" thickBot="1" x14ac:dyDescent="0.3">
      <c r="C105" s="13"/>
      <c r="D105" s="14"/>
      <c r="E105" s="13"/>
      <c r="F105" s="17"/>
    </row>
    <row r="106" spans="2:6" ht="17.25" thickBot="1" x14ac:dyDescent="0.3">
      <c r="C106" s="13"/>
      <c r="D106" s="14"/>
      <c r="E106" s="13"/>
      <c r="F106" s="17"/>
    </row>
    <row r="107" spans="2:6" ht="17.25" thickBot="1" x14ac:dyDescent="0.3">
      <c r="C107" s="13"/>
      <c r="D107" s="14"/>
      <c r="E107" s="13"/>
      <c r="F107" s="17"/>
    </row>
    <row r="108" spans="2:6" ht="17.25" thickBot="1" x14ac:dyDescent="0.3">
      <c r="C108" s="13"/>
      <c r="D108" s="14"/>
      <c r="E108" s="13"/>
      <c r="F108" s="17"/>
    </row>
    <row r="109" spans="2:6" ht="17.25" thickBot="1" x14ac:dyDescent="0.3">
      <c r="C109" s="13"/>
      <c r="D109" s="14"/>
      <c r="E109" s="13"/>
      <c r="F109" s="17"/>
    </row>
    <row r="110" spans="2:6" ht="17.25" thickBot="1" x14ac:dyDescent="0.3">
      <c r="C110" s="13"/>
      <c r="D110" s="14"/>
      <c r="E110" s="13"/>
      <c r="F110" s="17"/>
    </row>
    <row r="111" spans="2:6" ht="17.25" thickBot="1" x14ac:dyDescent="0.3">
      <c r="C111" s="13"/>
      <c r="D111" s="14"/>
      <c r="E111" s="13"/>
      <c r="F111" s="17"/>
    </row>
    <row r="112" spans="2:6" ht="17.25" thickBot="1" x14ac:dyDescent="0.3">
      <c r="C112" s="13"/>
      <c r="D112" s="14"/>
      <c r="E112" s="13"/>
      <c r="F112" s="17"/>
    </row>
    <row r="113" spans="3:6" ht="17.25" thickBot="1" x14ac:dyDescent="0.3">
      <c r="C113" s="13"/>
      <c r="D113" s="14"/>
      <c r="E113" s="13"/>
      <c r="F113" s="17"/>
    </row>
    <row r="114" spans="3:6" ht="17.25" thickBot="1" x14ac:dyDescent="0.3">
      <c r="C114" s="13"/>
      <c r="D114" s="14"/>
      <c r="E114" s="13"/>
      <c r="F114" s="17"/>
    </row>
    <row r="115" spans="3:6" ht="17.25" thickBot="1" x14ac:dyDescent="0.3">
      <c r="C115" s="13"/>
      <c r="D115" s="14"/>
      <c r="E115" s="13"/>
      <c r="F115" s="17"/>
    </row>
    <row r="116" spans="3:6" ht="17.25" thickBot="1" x14ac:dyDescent="0.3">
      <c r="C116" s="13"/>
      <c r="D116" s="14"/>
      <c r="E116" s="13"/>
      <c r="F116" s="17"/>
    </row>
    <row r="117" spans="3:6" ht="17.25" thickBot="1" x14ac:dyDescent="0.3">
      <c r="C117" s="13"/>
      <c r="D117" s="14"/>
      <c r="E117" s="13"/>
      <c r="F117" s="17"/>
    </row>
    <row r="118" spans="3:6" ht="17.25" thickBot="1" x14ac:dyDescent="0.3">
      <c r="C118" s="13"/>
      <c r="D118" s="14"/>
      <c r="E118" s="13"/>
      <c r="F118" s="17"/>
    </row>
    <row r="119" spans="3:6" ht="17.25" thickBot="1" x14ac:dyDescent="0.3">
      <c r="C119" s="13"/>
      <c r="D119" s="14"/>
      <c r="E119" s="13"/>
      <c r="F119" s="17"/>
    </row>
    <row r="120" spans="3:6" ht="17.25" thickBot="1" x14ac:dyDescent="0.3">
      <c r="C120" s="13"/>
      <c r="D120" s="14"/>
      <c r="E120" s="13"/>
      <c r="F120" s="17"/>
    </row>
    <row r="121" spans="3:6" ht="17.25" thickBot="1" x14ac:dyDescent="0.3">
      <c r="C121" s="13"/>
      <c r="D121" s="14"/>
      <c r="E121" s="13"/>
      <c r="F121" s="17"/>
    </row>
    <row r="122" spans="3:6" ht="17.25" thickBot="1" x14ac:dyDescent="0.3">
      <c r="C122" s="13"/>
      <c r="D122" s="14"/>
      <c r="E122" s="13"/>
      <c r="F122" s="17"/>
    </row>
    <row r="123" spans="3:6" ht="17.25" thickBot="1" x14ac:dyDescent="0.3">
      <c r="C123" s="13"/>
      <c r="D123" s="14"/>
      <c r="E123" s="13"/>
      <c r="F123" s="17"/>
    </row>
    <row r="124" spans="3:6" ht="17.25" thickBot="1" x14ac:dyDescent="0.3">
      <c r="C124" s="13"/>
      <c r="D124" s="14"/>
      <c r="E124" s="13"/>
      <c r="F124" s="17"/>
    </row>
    <row r="125" spans="3:6" ht="17.25" thickBot="1" x14ac:dyDescent="0.3">
      <c r="C125" s="13"/>
      <c r="D125" s="14"/>
      <c r="E125" s="13"/>
      <c r="F125" s="17"/>
    </row>
    <row r="126" spans="3:6" ht="17.25" thickBot="1" x14ac:dyDescent="0.3">
      <c r="C126" s="13"/>
      <c r="D126" s="14"/>
      <c r="E126" s="13"/>
      <c r="F126" s="17"/>
    </row>
    <row r="127" spans="3:6" ht="17.25" thickBot="1" x14ac:dyDescent="0.3">
      <c r="C127" s="13"/>
      <c r="D127" s="14"/>
      <c r="E127" s="13"/>
      <c r="F127" s="17"/>
    </row>
    <row r="128" spans="3:6" ht="17.25" thickBot="1" x14ac:dyDescent="0.3">
      <c r="C128" s="13"/>
      <c r="D128" s="14"/>
      <c r="E128" s="13"/>
      <c r="F128" s="17"/>
    </row>
    <row r="129" spans="3:6" ht="17.25" thickBot="1" x14ac:dyDescent="0.3">
      <c r="C129" s="13"/>
      <c r="D129" s="14"/>
      <c r="E129" s="13"/>
      <c r="F129" s="17"/>
    </row>
    <row r="130" spans="3:6" ht="17.25" thickBot="1" x14ac:dyDescent="0.3">
      <c r="C130" s="13"/>
      <c r="D130" s="14"/>
      <c r="E130" s="13"/>
      <c r="F130" s="17"/>
    </row>
    <row r="131" spans="3:6" ht="17.25" thickBot="1" x14ac:dyDescent="0.3">
      <c r="C131" s="13"/>
      <c r="D131" s="14"/>
      <c r="E131" s="13"/>
      <c r="F131" s="17"/>
    </row>
    <row r="132" spans="3:6" ht="17.25" thickBot="1" x14ac:dyDescent="0.3">
      <c r="C132" s="13"/>
      <c r="D132" s="14"/>
      <c r="E132" s="13"/>
      <c r="F132" s="17"/>
    </row>
    <row r="133" spans="3:6" ht="17.25" thickBot="1" x14ac:dyDescent="0.3">
      <c r="C133" s="13"/>
      <c r="D133" s="14"/>
      <c r="E133" s="13"/>
      <c r="F133" s="17"/>
    </row>
    <row r="134" spans="3:6" ht="17.25" thickBot="1" x14ac:dyDescent="0.3">
      <c r="C134" s="13"/>
      <c r="D134" s="14"/>
      <c r="E134" s="13"/>
      <c r="F134" s="17"/>
    </row>
    <row r="135" spans="3:6" ht="17.25" thickBot="1" x14ac:dyDescent="0.3">
      <c r="C135" s="13"/>
      <c r="D135" s="14"/>
      <c r="E135" s="13"/>
      <c r="F135" s="17"/>
    </row>
    <row r="136" spans="3:6" ht="17.25" thickBot="1" x14ac:dyDescent="0.3">
      <c r="C136" s="13"/>
      <c r="D136" s="14"/>
      <c r="E136" s="13"/>
      <c r="F136" s="17"/>
    </row>
    <row r="137" spans="3:6" ht="17.25" thickBot="1" x14ac:dyDescent="0.3">
      <c r="C137" s="13"/>
      <c r="D137" s="14"/>
      <c r="E137" s="13"/>
      <c r="F137" s="17"/>
    </row>
    <row r="138" spans="3:6" ht="17.25" thickBot="1" x14ac:dyDescent="0.3">
      <c r="C138" s="13"/>
      <c r="D138" s="14"/>
      <c r="E138" s="13"/>
      <c r="F138" s="17"/>
    </row>
    <row r="139" spans="3:6" ht="17.25" thickBot="1" x14ac:dyDescent="0.3">
      <c r="C139" s="13"/>
      <c r="D139" s="14"/>
      <c r="E139" s="13"/>
      <c r="F139" s="17"/>
    </row>
    <row r="140" spans="3:6" ht="17.25" thickBot="1" x14ac:dyDescent="0.3">
      <c r="C140" s="13"/>
      <c r="D140" s="14"/>
      <c r="E140" s="13"/>
      <c r="F140" s="17"/>
    </row>
    <row r="141" spans="3:6" ht="17.25" thickBot="1" x14ac:dyDescent="0.3">
      <c r="C141" s="13"/>
      <c r="D141" s="14"/>
      <c r="E141" s="13"/>
      <c r="F141" s="17"/>
    </row>
    <row r="142" spans="3:6" ht="17.25" thickBot="1" x14ac:dyDescent="0.3">
      <c r="C142" s="13"/>
      <c r="D142" s="14"/>
      <c r="E142" s="13"/>
      <c r="F142" s="17"/>
    </row>
    <row r="143" spans="3:6" ht="17.25" thickBot="1" x14ac:dyDescent="0.3">
      <c r="C143" s="13"/>
      <c r="D143" s="14"/>
      <c r="E143" s="13"/>
      <c r="F143" s="17"/>
    </row>
    <row r="144" spans="3:6" ht="17.25" thickBot="1" x14ac:dyDescent="0.3">
      <c r="C144" s="13"/>
      <c r="D144" s="14"/>
      <c r="E144" s="13"/>
      <c r="F144" s="17"/>
    </row>
    <row r="145" spans="3:6" ht="17.25" thickBot="1" x14ac:dyDescent="0.3">
      <c r="C145" s="13"/>
      <c r="D145" s="14"/>
      <c r="E145" s="13"/>
      <c r="F145" s="17"/>
    </row>
    <row r="146" spans="3:6" ht="17.25" thickBot="1" x14ac:dyDescent="0.3">
      <c r="C146" s="13"/>
      <c r="D146" s="14"/>
      <c r="E146" s="13"/>
      <c r="F146" s="17"/>
    </row>
    <row r="147" spans="3:6" ht="17.25" thickBot="1" x14ac:dyDescent="0.3">
      <c r="C147" s="13"/>
      <c r="D147" s="14"/>
      <c r="E147" s="13">
        <v>38717</v>
      </c>
      <c r="F147" s="17">
        <v>0.61</v>
      </c>
    </row>
    <row r="148" spans="3:6" ht="17.25" thickBot="1" x14ac:dyDescent="0.3">
      <c r="C148" s="13"/>
      <c r="D148" s="14"/>
      <c r="E148" s="13">
        <v>38625</v>
      </c>
      <c r="F148" s="17">
        <v>0.66</v>
      </c>
    </row>
    <row r="149" spans="3:6" ht="17.25" thickBot="1" x14ac:dyDescent="0.3">
      <c r="C149" s="13"/>
      <c r="D149" s="14"/>
      <c r="E149" s="13">
        <v>38533</v>
      </c>
      <c r="F149" s="17">
        <v>0.6</v>
      </c>
    </row>
    <row r="150" spans="3:6" ht="17.25" thickBot="1" x14ac:dyDescent="0.3">
      <c r="C150" s="13"/>
      <c r="D150" s="14"/>
      <c r="E150" s="13">
        <v>38442</v>
      </c>
      <c r="F150" s="17">
        <v>0.65</v>
      </c>
    </row>
    <row r="151" spans="3:6" ht="17.25" thickBot="1" x14ac:dyDescent="0.3">
      <c r="C151" s="13"/>
      <c r="D151" s="14"/>
    </row>
    <row r="152" spans="3:6" ht="17.25" thickBot="1" x14ac:dyDescent="0.3">
      <c r="C152" s="13"/>
      <c r="D152" s="14"/>
    </row>
    <row r="153" spans="3:6" x14ac:dyDescent="0.25">
      <c r="C153" s="13"/>
      <c r="D153" s="14"/>
    </row>
  </sheetData>
  <mergeCells count="3">
    <mergeCell ref="G88:G89"/>
    <mergeCell ref="C87:D87"/>
    <mergeCell ref="C88:D88"/>
  </mergeCells>
  <phoneticPr fontId="2" type="noConversion"/>
  <conditionalFormatting sqref="C19:K19">
    <cfRule type="colorScale" priority="2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19:S19">
    <cfRule type="colorScale" priority="2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20:K20">
    <cfRule type="colorScale" priority="2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20:S20">
    <cfRule type="colorScale" priority="2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21:K21">
    <cfRule type="colorScale" priority="2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21:S21">
    <cfRule type="colorScale" priority="19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22:K22">
    <cfRule type="colorScale" priority="1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22:S22">
    <cfRule type="colorScale" priority="1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23:K23">
    <cfRule type="colorScale" priority="1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23:S23">
    <cfRule type="colorScale" priority="1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24:K24">
    <cfRule type="colorScale" priority="1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24:S24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53E4F-3D3F-4778-9B6F-37D58DBA6754}">
  <dimension ref="A2:H34"/>
  <sheetViews>
    <sheetView topLeftCell="A22" zoomScaleNormal="100" workbookViewId="0">
      <selection activeCell="C31" sqref="C31"/>
    </sheetView>
  </sheetViews>
  <sheetFormatPr defaultRowHeight="16.5" x14ac:dyDescent="0.25"/>
  <cols>
    <col min="1" max="1" width="9.125" style="1" bestFit="1" customWidth="1"/>
    <col min="2" max="8" width="17" style="1" customWidth="1"/>
    <col min="9" max="9" width="5.375" style="1" bestFit="1" customWidth="1"/>
    <col min="10" max="10" width="5.75" style="1" bestFit="1" customWidth="1"/>
    <col min="11" max="11" width="10.25" style="1" bestFit="1" customWidth="1"/>
    <col min="12" max="16384" width="9" style="1"/>
  </cols>
  <sheetData>
    <row r="2" spans="1:7" x14ac:dyDescent="0.25">
      <c r="A2" s="1" t="s">
        <v>0</v>
      </c>
      <c r="B2" s="1" t="s">
        <v>3</v>
      </c>
      <c r="C2" s="1" t="s">
        <v>4</v>
      </c>
      <c r="D2" s="1" t="s">
        <v>91</v>
      </c>
      <c r="E2" s="1" t="s">
        <v>92</v>
      </c>
    </row>
    <row r="3" spans="1:7" x14ac:dyDescent="0.25">
      <c r="A3" s="1" t="s">
        <v>131</v>
      </c>
    </row>
    <row r="4" spans="1:7" x14ac:dyDescent="0.25">
      <c r="A4" s="1" t="s">
        <v>10</v>
      </c>
      <c r="B4" s="1">
        <v>18.8</v>
      </c>
      <c r="C4" s="1">
        <v>28.5</v>
      </c>
      <c r="D4" s="1">
        <v>9.27</v>
      </c>
      <c r="E4" s="1">
        <v>34.5</v>
      </c>
    </row>
    <row r="5" spans="1:7" x14ac:dyDescent="0.25">
      <c r="A5" s="1" t="s">
        <v>8</v>
      </c>
      <c r="B5" s="1">
        <v>18.399999999999999</v>
      </c>
      <c r="C5" s="3">
        <v>28</v>
      </c>
      <c r="D5" s="1">
        <v>10.14</v>
      </c>
      <c r="E5" s="1">
        <v>33</v>
      </c>
    </row>
    <row r="6" spans="1:7" x14ac:dyDescent="0.25">
      <c r="A6" s="1" t="s">
        <v>6</v>
      </c>
      <c r="B6" s="1">
        <v>18.2</v>
      </c>
      <c r="C6" s="1">
        <v>27.4</v>
      </c>
      <c r="D6" s="2">
        <v>7.8</v>
      </c>
    </row>
    <row r="7" spans="1:7" x14ac:dyDescent="0.25">
      <c r="A7" s="1" t="s">
        <v>20</v>
      </c>
      <c r="D7" s="2"/>
    </row>
    <row r="8" spans="1:7" x14ac:dyDescent="0.25">
      <c r="A8" s="1" t="s">
        <v>21</v>
      </c>
      <c r="C8" s="3">
        <v>26</v>
      </c>
      <c r="D8" s="2"/>
    </row>
    <row r="9" spans="1:7" x14ac:dyDescent="0.25">
      <c r="D9" s="2"/>
    </row>
    <row r="11" spans="1:7" x14ac:dyDescent="0.25">
      <c r="A11" s="1" t="s">
        <v>2</v>
      </c>
      <c r="B11" s="1" t="s">
        <v>104</v>
      </c>
      <c r="C11" s="1" t="s">
        <v>107</v>
      </c>
      <c r="D11" s="1" t="s">
        <v>105</v>
      </c>
      <c r="E11" s="1" t="s">
        <v>108</v>
      </c>
      <c r="F11" s="1" t="s">
        <v>106</v>
      </c>
      <c r="G11" s="1" t="s">
        <v>115</v>
      </c>
    </row>
    <row r="12" spans="1:7" x14ac:dyDescent="0.25">
      <c r="A12" s="1" t="s">
        <v>131</v>
      </c>
    </row>
    <row r="13" spans="1:7" x14ac:dyDescent="0.25">
      <c r="A13" s="1" t="s">
        <v>10</v>
      </c>
      <c r="B13" s="1">
        <v>447</v>
      </c>
      <c r="C13" s="1">
        <v>318.8</v>
      </c>
      <c r="D13" s="1">
        <v>60.1</v>
      </c>
      <c r="E13" s="1">
        <v>68</v>
      </c>
      <c r="F13" s="1">
        <v>40.5</v>
      </c>
      <c r="G13" s="3">
        <v>97</v>
      </c>
    </row>
    <row r="14" spans="1:7" x14ac:dyDescent="0.25">
      <c r="A14" s="1" t="s">
        <v>8</v>
      </c>
      <c r="D14" s="1">
        <v>68.900000000000006</v>
      </c>
      <c r="F14" s="1">
        <v>38.299999999999997</v>
      </c>
      <c r="G14" s="1">
        <v>104.7</v>
      </c>
    </row>
    <row r="15" spans="1:7" x14ac:dyDescent="0.25">
      <c r="A15" s="1" t="s">
        <v>6</v>
      </c>
      <c r="D15" s="1">
        <v>50.4</v>
      </c>
      <c r="F15" s="1">
        <v>34.4</v>
      </c>
      <c r="G15" s="1">
        <v>81.7</v>
      </c>
    </row>
    <row r="17" spans="1:8" x14ac:dyDescent="0.25">
      <c r="A17" s="1" t="s">
        <v>12</v>
      </c>
      <c r="B17" s="6" t="s">
        <v>99</v>
      </c>
      <c r="C17" s="1" t="s">
        <v>101</v>
      </c>
      <c r="D17" s="6" t="s">
        <v>102</v>
      </c>
      <c r="E17" s="1" t="s">
        <v>100</v>
      </c>
      <c r="F17" s="6" t="s">
        <v>109</v>
      </c>
    </row>
    <row r="18" spans="1:8" x14ac:dyDescent="0.25">
      <c r="A18" s="1" t="s">
        <v>131</v>
      </c>
      <c r="B18" s="6"/>
      <c r="D18" s="6"/>
      <c r="F18" s="6"/>
    </row>
    <row r="19" spans="1:8" x14ac:dyDescent="0.25">
      <c r="A19" s="1" t="s">
        <v>10</v>
      </c>
      <c r="B19" s="1">
        <v>135</v>
      </c>
      <c r="D19" s="1">
        <v>69</v>
      </c>
      <c r="F19" s="1">
        <v>42</v>
      </c>
    </row>
    <row r="20" spans="1:8" x14ac:dyDescent="0.25">
      <c r="A20" s="1" t="s">
        <v>8</v>
      </c>
      <c r="B20" s="3">
        <v>127.4</v>
      </c>
      <c r="C20" s="3">
        <v>70.599999999999994</v>
      </c>
      <c r="D20" s="3">
        <v>79</v>
      </c>
      <c r="E20" s="3"/>
    </row>
    <row r="21" spans="1:8" x14ac:dyDescent="0.25">
      <c r="A21" s="1" t="s">
        <v>6</v>
      </c>
      <c r="B21" s="3">
        <v>116</v>
      </c>
      <c r="C21" s="3">
        <v>66</v>
      </c>
      <c r="D21" s="3">
        <v>54</v>
      </c>
      <c r="E21" s="3">
        <v>151</v>
      </c>
    </row>
    <row r="23" spans="1:8" x14ac:dyDescent="0.25">
      <c r="A23" s="1" t="s">
        <v>11</v>
      </c>
      <c r="B23" s="1" t="s">
        <v>103</v>
      </c>
      <c r="C23" s="1" t="s">
        <v>13</v>
      </c>
    </row>
    <row r="24" spans="1:8" x14ac:dyDescent="0.25">
      <c r="A24" s="1" t="s">
        <v>131</v>
      </c>
    </row>
    <row r="25" spans="1:8" x14ac:dyDescent="0.25">
      <c r="A25" s="1" t="s">
        <v>10</v>
      </c>
      <c r="C25" s="1">
        <v>50</v>
      </c>
    </row>
    <row r="26" spans="1:8" x14ac:dyDescent="0.25">
      <c r="A26" s="1" t="s">
        <v>8</v>
      </c>
      <c r="B26" s="3">
        <v>146</v>
      </c>
      <c r="C26" s="1">
        <v>50</v>
      </c>
    </row>
    <row r="27" spans="1:8" x14ac:dyDescent="0.25">
      <c r="A27" s="1" t="s">
        <v>6</v>
      </c>
      <c r="B27" s="3">
        <v>130</v>
      </c>
      <c r="C27" s="1">
        <v>48</v>
      </c>
    </row>
    <row r="29" spans="1:8" x14ac:dyDescent="0.25">
      <c r="A29" s="1" t="s">
        <v>9</v>
      </c>
      <c r="B29" s="1" t="s">
        <v>93</v>
      </c>
      <c r="C29" s="1" t="s">
        <v>94</v>
      </c>
      <c r="D29" s="1" t="s">
        <v>95</v>
      </c>
      <c r="E29" s="1" t="s">
        <v>96</v>
      </c>
      <c r="F29" s="1" t="s">
        <v>97</v>
      </c>
      <c r="G29" s="1" t="s">
        <v>98</v>
      </c>
      <c r="H29" s="1" t="s">
        <v>5</v>
      </c>
    </row>
    <row r="30" spans="1:8" x14ac:dyDescent="0.25">
      <c r="A30" s="1" t="s">
        <v>131</v>
      </c>
    </row>
    <row r="31" spans="1:8" x14ac:dyDescent="0.25">
      <c r="A31" s="1" t="s">
        <v>10</v>
      </c>
      <c r="B31" s="1">
        <v>479.4</v>
      </c>
      <c r="C31" s="1">
        <v>169</v>
      </c>
      <c r="D31" s="1">
        <v>91</v>
      </c>
      <c r="E31" s="1">
        <v>78</v>
      </c>
      <c r="F31" s="1">
        <v>78.3</v>
      </c>
      <c r="G31" s="1">
        <v>177</v>
      </c>
      <c r="H31" s="29">
        <v>0.42499999999999999</v>
      </c>
    </row>
    <row r="32" spans="1:8" x14ac:dyDescent="0.25">
      <c r="A32" s="1" t="s">
        <v>8</v>
      </c>
      <c r="B32" s="3">
        <v>656</v>
      </c>
      <c r="C32" s="3">
        <v>157.6</v>
      </c>
      <c r="D32" s="3">
        <v>86.8</v>
      </c>
      <c r="E32" s="3">
        <v>84.4</v>
      </c>
      <c r="F32" s="3">
        <v>129.69999999999999</v>
      </c>
      <c r="G32" s="3">
        <v>213</v>
      </c>
      <c r="H32" s="4">
        <v>0.39800000000000002</v>
      </c>
    </row>
    <row r="33" spans="1:8" x14ac:dyDescent="0.25">
      <c r="A33" s="1" t="s">
        <v>6</v>
      </c>
      <c r="B33" s="3">
        <v>264.39999999999998</v>
      </c>
      <c r="C33" s="3">
        <v>145.5</v>
      </c>
      <c r="D33" s="3">
        <v>90</v>
      </c>
      <c r="E33" s="3">
        <v>68</v>
      </c>
      <c r="F33" s="3">
        <v>78.8</v>
      </c>
      <c r="G33" s="3">
        <v>79.5</v>
      </c>
      <c r="H33" s="5">
        <v>0.38200000000000001</v>
      </c>
    </row>
    <row r="34" spans="1:8" x14ac:dyDescent="0.25">
      <c r="H34" s="5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C5E16-E5C4-4DF0-8E69-9B02C40CC987}">
  <dimension ref="A1:AA165"/>
  <sheetViews>
    <sheetView tabSelected="1" topLeftCell="A102" zoomScaleNormal="100" workbookViewId="0">
      <selection activeCell="F105" sqref="F105"/>
    </sheetView>
  </sheetViews>
  <sheetFormatPr defaultRowHeight="16.5" x14ac:dyDescent="0.25"/>
  <cols>
    <col min="1" max="1" width="9.125" style="1" bestFit="1" customWidth="1"/>
    <col min="2" max="2" width="35" style="1" customWidth="1"/>
    <col min="3" max="3" width="16.75" style="1" customWidth="1"/>
    <col min="4" max="4" width="5.5" style="1" customWidth="1"/>
    <col min="5" max="5" width="6.5" style="1" customWidth="1"/>
    <col min="6" max="6" width="9.5" style="1" customWidth="1"/>
    <col min="7" max="7" width="11" style="1" customWidth="1"/>
    <col min="8" max="8" width="21.375" style="1" bestFit="1" customWidth="1"/>
    <col min="9" max="9" width="5.5" style="1" customWidth="1"/>
    <col min="10" max="10" width="5.5" style="1" bestFit="1" customWidth="1"/>
    <col min="11" max="11" width="9.5" style="1" customWidth="1"/>
    <col min="12" max="15" width="5.5" style="1" customWidth="1"/>
    <col min="16" max="16" width="9.5" style="1" bestFit="1" customWidth="1"/>
    <col min="17" max="19" width="5.5" style="1" customWidth="1"/>
    <col min="20" max="20" width="6" style="1" bestFit="1" customWidth="1"/>
    <col min="21" max="21" width="9.5" style="1" bestFit="1" customWidth="1"/>
    <col min="22" max="23" width="5.5" style="1" bestFit="1" customWidth="1"/>
    <col min="24" max="24" width="3.75" style="1" customWidth="1"/>
    <col min="25" max="25" width="10" style="1" bestFit="1" customWidth="1"/>
    <col min="26" max="16384" width="9" style="1"/>
  </cols>
  <sheetData>
    <row r="1" spans="1:27" x14ac:dyDescent="0.25">
      <c r="A1" s="1" t="s">
        <v>116</v>
      </c>
      <c r="B1" s="1" t="s">
        <v>124</v>
      </c>
      <c r="C1" s="1" t="s">
        <v>125</v>
      </c>
      <c r="E1" s="57" t="s">
        <v>124</v>
      </c>
      <c r="F1" s="57"/>
      <c r="G1" s="57"/>
      <c r="H1" s="57"/>
      <c r="I1" s="41"/>
      <c r="J1" s="57" t="s">
        <v>132</v>
      </c>
      <c r="K1" s="57"/>
      <c r="L1" s="57"/>
      <c r="M1" s="57"/>
      <c r="N1" s="41"/>
      <c r="O1" s="57" t="s">
        <v>125</v>
      </c>
      <c r="P1" s="57"/>
      <c r="Q1" s="57"/>
      <c r="R1" s="57"/>
      <c r="S1" s="41"/>
      <c r="T1" s="56" t="s">
        <v>91</v>
      </c>
      <c r="U1" s="56"/>
      <c r="V1" s="56"/>
      <c r="W1" s="56"/>
    </row>
    <row r="2" spans="1:27" x14ac:dyDescent="0.25">
      <c r="E2" t="s">
        <v>122</v>
      </c>
      <c r="F2" s="1" t="s">
        <v>127</v>
      </c>
      <c r="G2" s="1" t="s">
        <v>128</v>
      </c>
      <c r="H2" s="1" t="s">
        <v>129</v>
      </c>
      <c r="J2" t="s">
        <v>122</v>
      </c>
      <c r="K2" s="1" t="s">
        <v>127</v>
      </c>
      <c r="L2" s="1" t="s">
        <v>128</v>
      </c>
      <c r="M2" s="1" t="s">
        <v>129</v>
      </c>
      <c r="O2" t="s">
        <v>122</v>
      </c>
      <c r="P2" s="1" t="s">
        <v>127</v>
      </c>
      <c r="Q2" s="1" t="s">
        <v>128</v>
      </c>
      <c r="R2" s="1" t="s">
        <v>129</v>
      </c>
      <c r="T2" t="s">
        <v>122</v>
      </c>
      <c r="U2" s="1" t="s">
        <v>127</v>
      </c>
      <c r="V2" s="1" t="s">
        <v>128</v>
      </c>
      <c r="W2" s="1" t="s">
        <v>129</v>
      </c>
      <c r="Y2" s="1" t="s">
        <v>130</v>
      </c>
    </row>
    <row r="3" spans="1:27" x14ac:dyDescent="0.25">
      <c r="A3" s="1" t="s">
        <v>131</v>
      </c>
      <c r="B3" s="2">
        <v>209.2</v>
      </c>
      <c r="C3" s="1">
        <f>B3-B4</f>
        <v>1.5600000000000023</v>
      </c>
      <c r="E3" s="3">
        <v>74</v>
      </c>
      <c r="F3" s="1">
        <v>68.7</v>
      </c>
      <c r="G3" s="1">
        <v>38.700000000000003</v>
      </c>
      <c r="H3" s="1">
        <v>27.9</v>
      </c>
      <c r="J3" s="6">
        <f>E3/$B3</f>
        <v>0.35372848948374763</v>
      </c>
      <c r="K3" s="6">
        <f t="shared" ref="K3:M3" si="0">F3/$B$3</f>
        <v>0.3283938814531549</v>
      </c>
      <c r="L3" s="6">
        <f t="shared" si="0"/>
        <v>0.18499043977055452</v>
      </c>
      <c r="M3" s="6">
        <f t="shared" si="0"/>
        <v>0.13336520076481836</v>
      </c>
      <c r="N3" s="3"/>
      <c r="O3" s="3">
        <f>E3-E4</f>
        <v>-0.40000000000000568</v>
      </c>
      <c r="P3" s="3">
        <f>F3-F4</f>
        <v>0.20000000000000284</v>
      </c>
      <c r="Q3" s="3">
        <f>G3-G4</f>
        <v>0.80000000000000426</v>
      </c>
      <c r="R3" s="3">
        <f>H3-H4</f>
        <v>1</v>
      </c>
      <c r="T3">
        <v>14.54</v>
      </c>
      <c r="U3" s="1">
        <v>11.66</v>
      </c>
      <c r="V3" s="2">
        <v>7.5</v>
      </c>
      <c r="W3" s="1">
        <v>9.74</v>
      </c>
      <c r="Y3" s="2">
        <f>SUMPRODUCT(E3:H3,T3:W3)/SUM(E3:H3)</f>
        <v>11.653119923554707</v>
      </c>
      <c r="AA3" s="1">
        <f>E3+F3+G3+H3-B3</f>
        <v>9.9999999999994316E-2</v>
      </c>
    </row>
    <row r="4" spans="1:27" x14ac:dyDescent="0.25">
      <c r="A4" s="1" t="s">
        <v>10</v>
      </c>
      <c r="B4" s="39">
        <v>207.64</v>
      </c>
      <c r="C4" s="1">
        <f>B4-B5</f>
        <v>3.9799999999999898</v>
      </c>
      <c r="E4" s="1">
        <v>74.400000000000006</v>
      </c>
      <c r="F4" s="1">
        <v>68.5</v>
      </c>
      <c r="G4" s="1">
        <v>37.9</v>
      </c>
      <c r="H4" s="1">
        <v>26.9</v>
      </c>
      <c r="J4" s="6">
        <f t="shared" ref="J4:J12" si="1">E4/$B4</f>
        <v>0.35831246387979199</v>
      </c>
      <c r="K4" s="6">
        <f t="shared" ref="K4:K12" si="2">F4/$B$3</f>
        <v>0.32743785850860424</v>
      </c>
      <c r="L4" s="6">
        <f t="shared" ref="L4:L12" si="3">G4/$B$3</f>
        <v>0.18116634799235182</v>
      </c>
      <c r="M4" s="6">
        <f t="shared" ref="M4:M12" si="4">H4/$B$3</f>
        <v>0.12858508604206501</v>
      </c>
      <c r="N4" s="3"/>
      <c r="O4" s="3">
        <f t="shared" ref="O4:O11" si="5">E4-E5</f>
        <v>0.5</v>
      </c>
      <c r="P4" s="3">
        <f t="shared" ref="P4:P11" si="6">F4-F5</f>
        <v>1.7999999999999972</v>
      </c>
      <c r="Q4" s="3">
        <f t="shared" ref="Q4:Q11" si="7">G4-G5</f>
        <v>0.39999999999999858</v>
      </c>
      <c r="R4" s="3">
        <f t="shared" ref="R4:R11" si="8">H4-H5</f>
        <v>1.3999999999999986</v>
      </c>
      <c r="T4" s="2">
        <v>14.25</v>
      </c>
      <c r="U4" s="1">
        <v>11.56</v>
      </c>
      <c r="V4" s="1">
        <v>7.39</v>
      </c>
      <c r="W4" s="1">
        <v>9.7100000000000009</v>
      </c>
      <c r="Y4" s="2">
        <f>SUMPRODUCT(E4:H4,T4:W4)/SUM(E4:H4)</f>
        <v>11.523062108810784</v>
      </c>
      <c r="AA4" s="1">
        <f>E4+F4+G4+H4-B4</f>
        <v>6.0000000000030695E-2</v>
      </c>
    </row>
    <row r="5" spans="1:27" x14ac:dyDescent="0.25">
      <c r="A5" s="1" t="s">
        <v>8</v>
      </c>
      <c r="B5" s="40">
        <v>203.66</v>
      </c>
      <c r="C5" s="1">
        <f t="shared" ref="C5:C35" si="9">B5-B6</f>
        <v>8.5099999999999909</v>
      </c>
      <c r="E5" s="1">
        <v>73.900000000000006</v>
      </c>
      <c r="F5" s="1">
        <v>66.7</v>
      </c>
      <c r="G5" s="1">
        <v>37.5</v>
      </c>
      <c r="H5" s="1">
        <v>25.5</v>
      </c>
      <c r="J5" s="6">
        <f t="shared" si="1"/>
        <v>0.36285966807424141</v>
      </c>
      <c r="K5" s="6">
        <f t="shared" si="2"/>
        <v>0.31883365200764824</v>
      </c>
      <c r="L5" s="6">
        <f t="shared" si="3"/>
        <v>0.1792543021032505</v>
      </c>
      <c r="M5" s="6">
        <f t="shared" si="4"/>
        <v>0.12189292543021032</v>
      </c>
      <c r="N5" s="3"/>
      <c r="O5" s="3">
        <f t="shared" si="5"/>
        <v>0.80000000000001137</v>
      </c>
      <c r="P5" s="3">
        <f t="shared" si="6"/>
        <v>4.5</v>
      </c>
      <c r="Q5" s="3">
        <f t="shared" si="7"/>
        <v>1.2000000000000028</v>
      </c>
      <c r="R5" s="3">
        <f t="shared" si="8"/>
        <v>2</v>
      </c>
      <c r="T5" s="2">
        <v>13.51</v>
      </c>
      <c r="U5" s="1">
        <v>11.05</v>
      </c>
      <c r="V5" s="1">
        <v>7.12</v>
      </c>
      <c r="W5" s="1">
        <v>9.32</v>
      </c>
      <c r="Y5" s="2">
        <f>SUMPRODUCT(E5:H5,T5:W5)/SUM(E5:H5)</f>
        <v>11.002377210216109</v>
      </c>
      <c r="AA5" s="1">
        <f t="shared" ref="AA5:AA12" si="10">E5+F5+G5+H5-B5</f>
        <v>-5.9999999999973852E-2</v>
      </c>
    </row>
    <row r="6" spans="1:27" x14ac:dyDescent="0.25">
      <c r="A6" s="1" t="s">
        <v>6</v>
      </c>
      <c r="B6">
        <v>195.15</v>
      </c>
      <c r="C6" s="1">
        <f t="shared" si="9"/>
        <v>2.2000000000000171</v>
      </c>
      <c r="E6" s="1">
        <v>73.099999999999994</v>
      </c>
      <c r="F6" s="1">
        <v>62.2</v>
      </c>
      <c r="G6" s="1">
        <v>36.299999999999997</v>
      </c>
      <c r="H6" s="1">
        <v>23.5</v>
      </c>
      <c r="J6" s="6">
        <f t="shared" si="1"/>
        <v>0.37458365359979501</v>
      </c>
      <c r="K6" s="6">
        <f t="shared" si="2"/>
        <v>0.29732313575525815</v>
      </c>
      <c r="L6" s="6">
        <f t="shared" si="3"/>
        <v>0.17351816443594645</v>
      </c>
      <c r="M6" s="6">
        <f t="shared" si="4"/>
        <v>0.11233269598470363</v>
      </c>
      <c r="N6" s="3"/>
      <c r="O6" s="3">
        <f t="shared" si="5"/>
        <v>0.19999999999998863</v>
      </c>
      <c r="P6" s="3">
        <f t="shared" si="6"/>
        <v>0.70000000000000284</v>
      </c>
      <c r="Q6" s="3">
        <f t="shared" si="7"/>
        <v>0.19999999999999574</v>
      </c>
      <c r="R6" s="3">
        <f t="shared" si="8"/>
        <v>1</v>
      </c>
      <c r="T6" s="2">
        <v>13.4</v>
      </c>
      <c r="U6" s="1">
        <v>10.88</v>
      </c>
      <c r="V6" s="1">
        <v>7.27</v>
      </c>
      <c r="W6" s="2">
        <v>9.1999999999999993</v>
      </c>
      <c r="Y6" s="2">
        <f>SUMPRODUCT(E6:H6,T6:W6)/SUM(E6:H6)</f>
        <v>10.950164018452075</v>
      </c>
      <c r="AA6" s="1">
        <f t="shared" si="10"/>
        <v>-4.9999999999982947E-2</v>
      </c>
    </row>
    <row r="7" spans="1:27" x14ac:dyDescent="0.25">
      <c r="A7" s="1" t="s">
        <v>20</v>
      </c>
      <c r="B7">
        <v>192.95</v>
      </c>
      <c r="C7" s="1">
        <f t="shared" si="9"/>
        <v>10.089999999999975</v>
      </c>
      <c r="E7" s="1">
        <v>72.900000000000006</v>
      </c>
      <c r="F7" s="1">
        <v>61.5</v>
      </c>
      <c r="G7" s="1">
        <v>36.1</v>
      </c>
      <c r="H7" s="1">
        <v>22.5</v>
      </c>
      <c r="J7" s="6">
        <f t="shared" si="1"/>
        <v>0.37781808758745794</v>
      </c>
      <c r="K7" s="6">
        <f t="shared" si="2"/>
        <v>0.29397705544933078</v>
      </c>
      <c r="L7" s="6">
        <f t="shared" si="3"/>
        <v>0.17256214149139582</v>
      </c>
      <c r="M7" s="6">
        <f t="shared" si="4"/>
        <v>0.10755258126195029</v>
      </c>
      <c r="N7" s="3"/>
      <c r="O7" s="3">
        <f t="shared" si="5"/>
        <v>2.9000000000000057</v>
      </c>
      <c r="P7" s="3">
        <f t="shared" si="6"/>
        <v>2.7999999999999972</v>
      </c>
      <c r="Q7" s="3">
        <f t="shared" si="7"/>
        <v>1.8000000000000043</v>
      </c>
      <c r="R7" s="3">
        <f t="shared" si="8"/>
        <v>2.6999999999999993</v>
      </c>
      <c r="T7" s="2">
        <v>13.25</v>
      </c>
      <c r="U7" s="2">
        <v>10.5</v>
      </c>
      <c r="V7" s="1">
        <v>7.44</v>
      </c>
      <c r="W7" s="1">
        <v>8.9600000000000009</v>
      </c>
      <c r="Y7" s="2">
        <f>SUMPRODUCT(E7:H7,T7:W7)/SUM(E7:H7)</f>
        <v>10.786834196891194</v>
      </c>
      <c r="AA7" s="1">
        <f t="shared" si="10"/>
        <v>5.0000000000011369E-2</v>
      </c>
    </row>
    <row r="8" spans="1:27" x14ac:dyDescent="0.25">
      <c r="A8" s="1" t="s">
        <v>21</v>
      </c>
      <c r="B8">
        <v>182.86</v>
      </c>
      <c r="C8" s="1">
        <f t="shared" si="9"/>
        <v>15.77000000000001</v>
      </c>
      <c r="E8" s="3">
        <v>70</v>
      </c>
      <c r="F8" s="1">
        <v>58.7</v>
      </c>
      <c r="G8" s="1">
        <v>34.299999999999997</v>
      </c>
      <c r="H8" s="1">
        <v>19.8</v>
      </c>
      <c r="J8" s="6">
        <f t="shared" si="1"/>
        <v>0.38280651864814608</v>
      </c>
      <c r="K8" s="6">
        <f t="shared" si="2"/>
        <v>0.28059273422562142</v>
      </c>
      <c r="L8" s="6">
        <f t="shared" si="3"/>
        <v>0.16395793499043976</v>
      </c>
      <c r="M8" s="6">
        <f t="shared" si="4"/>
        <v>9.4646271510516258E-2</v>
      </c>
      <c r="N8" s="3"/>
      <c r="O8" s="3">
        <f t="shared" si="5"/>
        <v>2.2999999999999972</v>
      </c>
      <c r="P8" s="3">
        <f t="shared" si="6"/>
        <v>6.9000000000000057</v>
      </c>
      <c r="Q8" s="3">
        <f t="shared" si="7"/>
        <v>2.8999999999999986</v>
      </c>
      <c r="R8" s="3">
        <f t="shared" si="8"/>
        <v>3.6000000000000014</v>
      </c>
      <c r="T8" s="2">
        <v>13.09</v>
      </c>
      <c r="U8" s="2">
        <v>10.4</v>
      </c>
      <c r="V8" s="1">
        <v>8.0500000000000007</v>
      </c>
      <c r="W8" s="1">
        <v>8.94</v>
      </c>
      <c r="Y8" s="2">
        <f>SUMPRODUCT(T8:W8,E8:H8)/(E8+F8+G8+H8)</f>
        <v>10.831001094091903</v>
      </c>
      <c r="AA8" s="1">
        <f t="shared" si="10"/>
        <v>-6.0000000000002274E-2</v>
      </c>
    </row>
    <row r="9" spans="1:27" x14ac:dyDescent="0.25">
      <c r="A9" s="1" t="s">
        <v>22</v>
      </c>
      <c r="B9">
        <v>167.09</v>
      </c>
      <c r="C9" s="1">
        <f t="shared" si="9"/>
        <v>8.7599999999999909</v>
      </c>
      <c r="E9" s="1">
        <v>67.7</v>
      </c>
      <c r="F9" s="1">
        <v>51.8</v>
      </c>
      <c r="G9" s="1">
        <v>31.4</v>
      </c>
      <c r="H9" s="1">
        <v>16.2</v>
      </c>
      <c r="J9" s="6">
        <f t="shared" si="1"/>
        <v>0.40517086600035912</v>
      </c>
      <c r="K9" s="6">
        <f t="shared" si="2"/>
        <v>0.24760994263862332</v>
      </c>
      <c r="L9" s="6">
        <f t="shared" si="3"/>
        <v>0.15009560229445507</v>
      </c>
      <c r="M9" s="6">
        <f t="shared" si="4"/>
        <v>7.7437858508604213E-2</v>
      </c>
      <c r="N9" s="3"/>
      <c r="O9" s="3">
        <f t="shared" si="5"/>
        <v>0.60000000000000853</v>
      </c>
      <c r="P9" s="3">
        <f t="shared" si="6"/>
        <v>4.3999999999999986</v>
      </c>
      <c r="Q9" s="3">
        <f t="shared" si="7"/>
        <v>2</v>
      </c>
      <c r="R9" s="3">
        <f t="shared" si="8"/>
        <v>1.6999999999999993</v>
      </c>
      <c r="T9" s="2">
        <v>13.22</v>
      </c>
      <c r="U9" s="2">
        <v>10.51</v>
      </c>
      <c r="V9" s="1">
        <v>8.18</v>
      </c>
      <c r="W9" s="1">
        <v>9.07</v>
      </c>
      <c r="Y9" s="2">
        <f>SUMPRODUCT(T9:W9,E9:H9)/(E9+F9+G9+H9)</f>
        <v>11.030508677438661</v>
      </c>
      <c r="AA9" s="1">
        <f t="shared" si="10"/>
        <v>9.9999999999909051E-3</v>
      </c>
    </row>
    <row r="10" spans="1:27" x14ac:dyDescent="0.25">
      <c r="A10" s="1" t="s">
        <v>23</v>
      </c>
      <c r="B10">
        <v>158.33000000000001</v>
      </c>
      <c r="C10" s="1">
        <f t="shared" si="9"/>
        <v>6.7700000000000102</v>
      </c>
      <c r="E10" s="1">
        <v>67.099999999999994</v>
      </c>
      <c r="F10" s="1">
        <v>47.4</v>
      </c>
      <c r="G10" s="1">
        <v>29.4</v>
      </c>
      <c r="H10" s="1">
        <v>14.5</v>
      </c>
      <c r="J10" s="6">
        <f t="shared" si="1"/>
        <v>0.42379839575570005</v>
      </c>
      <c r="K10" s="6">
        <f t="shared" si="2"/>
        <v>0.22657743785850862</v>
      </c>
      <c r="L10" s="6">
        <f t="shared" si="3"/>
        <v>0.14053537284894838</v>
      </c>
      <c r="M10" s="6">
        <f t="shared" si="4"/>
        <v>6.9311663479923527E-2</v>
      </c>
      <c r="N10" s="3"/>
      <c r="O10" s="3">
        <f t="shared" si="5"/>
        <v>0.59999999999999432</v>
      </c>
      <c r="P10" s="3">
        <f t="shared" si="6"/>
        <v>3.1999999999999957</v>
      </c>
      <c r="Q10" s="3">
        <f t="shared" si="7"/>
        <v>1.5</v>
      </c>
      <c r="R10" s="3">
        <f t="shared" si="8"/>
        <v>1.5999999999999996</v>
      </c>
      <c r="T10" s="2">
        <v>13.08</v>
      </c>
      <c r="U10" s="2">
        <v>10.4</v>
      </c>
      <c r="V10" s="1">
        <v>8.6300000000000008</v>
      </c>
      <c r="W10" s="1">
        <v>9.2899999999999991</v>
      </c>
      <c r="Y10" s="2">
        <f>SUMPRODUCT(T10:W10,E10:H10)/(E10+F10+G10+H10)</f>
        <v>11.1051452020202</v>
      </c>
      <c r="AA10" s="1">
        <f t="shared" si="10"/>
        <v>6.9999999999993179E-2</v>
      </c>
    </row>
    <row r="11" spans="1:27" x14ac:dyDescent="0.25">
      <c r="A11" s="1" t="s">
        <v>24</v>
      </c>
      <c r="B11">
        <v>151.56</v>
      </c>
      <c r="C11" s="1">
        <f t="shared" si="9"/>
        <v>2.6999999999999886</v>
      </c>
      <c r="E11" s="1">
        <v>66.5</v>
      </c>
      <c r="F11" s="1">
        <v>44.2</v>
      </c>
      <c r="G11" s="1">
        <v>27.9</v>
      </c>
      <c r="H11" s="1">
        <v>12.9</v>
      </c>
      <c r="J11" s="6">
        <f t="shared" si="1"/>
        <v>0.43877012404328319</v>
      </c>
      <c r="K11" s="6">
        <f t="shared" si="2"/>
        <v>0.21128107074569794</v>
      </c>
      <c r="L11" s="6">
        <f t="shared" si="3"/>
        <v>0.13336520076481836</v>
      </c>
      <c r="M11" s="6">
        <f t="shared" si="4"/>
        <v>6.1663479923518172E-2</v>
      </c>
      <c r="N11" s="3"/>
      <c r="O11" s="3">
        <f t="shared" si="5"/>
        <v>-9.9999999999994316E-2</v>
      </c>
      <c r="P11" s="3">
        <f t="shared" si="6"/>
        <v>1.7000000000000028</v>
      </c>
      <c r="Q11" s="3">
        <f t="shared" si="7"/>
        <v>0.39999999999999858</v>
      </c>
      <c r="R11" s="3">
        <f t="shared" si="8"/>
        <v>0.80000000000000071</v>
      </c>
      <c r="T11" s="2">
        <v>12.52</v>
      </c>
      <c r="U11" s="1">
        <v>10.130000000000001</v>
      </c>
      <c r="V11" s="1">
        <v>8.14</v>
      </c>
      <c r="W11" s="1">
        <v>9.2899999999999991</v>
      </c>
      <c r="Y11" s="2">
        <f>SUMPRODUCT(T11:W11,E11:H11)/(E11+F11+G11+H11)</f>
        <v>10.741075907590758</v>
      </c>
      <c r="AA11" s="1">
        <f t="shared" si="10"/>
        <v>-6.0000000000002274E-2</v>
      </c>
    </row>
    <row r="12" spans="1:27" x14ac:dyDescent="0.25">
      <c r="A12" s="1" t="s">
        <v>25</v>
      </c>
      <c r="B12">
        <v>148.86000000000001</v>
      </c>
      <c r="C12" s="1">
        <f t="shared" si="9"/>
        <v>9.6000000000000227</v>
      </c>
      <c r="E12" s="1">
        <v>66.599999999999994</v>
      </c>
      <c r="F12" s="1">
        <v>42.5</v>
      </c>
      <c r="G12" s="1">
        <v>27.5</v>
      </c>
      <c r="H12" s="1">
        <v>12.1</v>
      </c>
      <c r="J12" s="6">
        <f t="shared" si="1"/>
        <v>0.4474002418379685</v>
      </c>
      <c r="K12" s="6">
        <f t="shared" si="2"/>
        <v>0.20315487571701721</v>
      </c>
      <c r="L12" s="6">
        <f t="shared" si="3"/>
        <v>0.13145315487571702</v>
      </c>
      <c r="M12" s="6">
        <f t="shared" si="4"/>
        <v>5.7839388145315487E-2</v>
      </c>
      <c r="T12" s="2">
        <v>11.45</v>
      </c>
      <c r="U12" s="1">
        <v>10.23</v>
      </c>
      <c r="V12" s="1">
        <v>7.84</v>
      </c>
      <c r="W12" s="1">
        <v>9.3699999999999992</v>
      </c>
      <c r="Y12" s="2">
        <f>SUMPRODUCT(T12:W12,E12:H12)/(E12+F12+G12+H12)</f>
        <v>10.2644384667115</v>
      </c>
      <c r="AA12" s="1">
        <f t="shared" si="10"/>
        <v>-0.16000000000002501</v>
      </c>
    </row>
    <row r="13" spans="1:27" x14ac:dyDescent="0.25">
      <c r="A13" s="1" t="s">
        <v>26</v>
      </c>
      <c r="B13">
        <v>139.26</v>
      </c>
      <c r="C13" s="1">
        <f t="shared" si="9"/>
        <v>8.8400000000000034</v>
      </c>
    </row>
    <row r="14" spans="1:27" x14ac:dyDescent="0.25">
      <c r="A14" s="1" t="s">
        <v>27</v>
      </c>
      <c r="B14">
        <v>130.41999999999999</v>
      </c>
      <c r="C14" s="1">
        <f t="shared" si="9"/>
        <v>6.0699999999999932</v>
      </c>
    </row>
    <row r="15" spans="1:27" x14ac:dyDescent="0.25">
      <c r="A15" s="1" t="s">
        <v>28</v>
      </c>
      <c r="B15">
        <v>124.35</v>
      </c>
      <c r="C15" s="1">
        <f t="shared" si="9"/>
        <v>5.4499999999999886</v>
      </c>
    </row>
    <row r="16" spans="1:27" x14ac:dyDescent="0.25">
      <c r="A16" s="1" t="s">
        <v>29</v>
      </c>
      <c r="B16">
        <v>118.9</v>
      </c>
      <c r="C16" s="1">
        <f t="shared" si="9"/>
        <v>8.2600000000000051</v>
      </c>
    </row>
    <row r="17" spans="1:3" x14ac:dyDescent="0.25">
      <c r="A17" s="1" t="s">
        <v>30</v>
      </c>
      <c r="B17">
        <v>110.64</v>
      </c>
      <c r="C17" s="1">
        <f t="shared" si="9"/>
        <v>6.6200000000000045</v>
      </c>
    </row>
    <row r="18" spans="1:3" x14ac:dyDescent="0.25">
      <c r="A18" s="1" t="s">
        <v>31</v>
      </c>
      <c r="B18">
        <v>104.02</v>
      </c>
      <c r="C18" s="1">
        <f t="shared" si="9"/>
        <v>4.9799999999999898</v>
      </c>
    </row>
    <row r="19" spans="1:3" x14ac:dyDescent="0.25">
      <c r="A19" s="1" t="s">
        <v>32</v>
      </c>
      <c r="B19">
        <v>99.04</v>
      </c>
      <c r="C19" s="1">
        <f t="shared" si="9"/>
        <v>4.6800000000000068</v>
      </c>
    </row>
    <row r="20" spans="1:3" x14ac:dyDescent="0.25">
      <c r="A20" s="1" t="s">
        <v>33</v>
      </c>
      <c r="B20">
        <v>94.36</v>
      </c>
      <c r="C20" s="1">
        <f t="shared" si="9"/>
        <v>5.269999999999996</v>
      </c>
    </row>
    <row r="21" spans="1:3" x14ac:dyDescent="0.25">
      <c r="A21" s="1" t="s">
        <v>34</v>
      </c>
      <c r="B21">
        <v>89.09</v>
      </c>
      <c r="C21" s="1">
        <f t="shared" si="9"/>
        <v>5.8100000000000023</v>
      </c>
    </row>
    <row r="22" spans="1:3" x14ac:dyDescent="0.25">
      <c r="A22" s="1" t="s">
        <v>35</v>
      </c>
      <c r="B22">
        <v>83.28</v>
      </c>
      <c r="C22" s="1">
        <f t="shared" si="9"/>
        <v>3.3799999999999955</v>
      </c>
    </row>
    <row r="23" spans="1:3" x14ac:dyDescent="0.25">
      <c r="A23" s="1" t="s">
        <v>36</v>
      </c>
      <c r="B23">
        <v>79.900000000000006</v>
      </c>
      <c r="C23" s="1">
        <f t="shared" si="9"/>
        <v>2.1900000000000119</v>
      </c>
    </row>
    <row r="24" spans="1:3" x14ac:dyDescent="0.25">
      <c r="A24" s="1" t="s">
        <v>37</v>
      </c>
      <c r="B24">
        <v>77.709999999999994</v>
      </c>
      <c r="C24" s="1">
        <f t="shared" si="9"/>
        <v>6.8699999999999903</v>
      </c>
    </row>
    <row r="25" spans="1:3" x14ac:dyDescent="0.25">
      <c r="A25" s="1" t="s">
        <v>38</v>
      </c>
      <c r="B25">
        <v>70.84</v>
      </c>
      <c r="C25" s="1">
        <f t="shared" si="9"/>
        <v>4.8200000000000074</v>
      </c>
    </row>
    <row r="26" spans="1:3" x14ac:dyDescent="0.25">
      <c r="A26" s="1" t="s">
        <v>39</v>
      </c>
      <c r="B26">
        <v>66.02</v>
      </c>
      <c r="C26" s="1">
        <f t="shared" si="9"/>
        <v>3.9399999999999977</v>
      </c>
    </row>
    <row r="27" spans="1:3" x14ac:dyDescent="0.25">
      <c r="A27" s="1" t="s">
        <v>40</v>
      </c>
      <c r="B27">
        <v>62.08</v>
      </c>
      <c r="C27" s="1">
        <f t="shared" si="9"/>
        <v>2.4600000000000009</v>
      </c>
    </row>
    <row r="28" spans="1:3" x14ac:dyDescent="0.25">
      <c r="A28" s="1" t="s">
        <v>41</v>
      </c>
      <c r="B28">
        <v>59.62</v>
      </c>
      <c r="C28" s="1">
        <f t="shared" si="9"/>
        <v>5.1400000000000006</v>
      </c>
    </row>
    <row r="29" spans="1:3" x14ac:dyDescent="0.25">
      <c r="A29" s="1" t="s">
        <v>42</v>
      </c>
      <c r="B29">
        <v>54.48</v>
      </c>
      <c r="C29" s="1">
        <f t="shared" si="9"/>
        <v>3.8299999999999983</v>
      </c>
    </row>
    <row r="30" spans="1:3" x14ac:dyDescent="0.25">
      <c r="A30" s="1" t="s">
        <v>43</v>
      </c>
      <c r="B30">
        <v>50.65</v>
      </c>
      <c r="C30" s="1">
        <f t="shared" si="9"/>
        <v>2.6599999999999966</v>
      </c>
    </row>
    <row r="31" spans="1:3" x14ac:dyDescent="0.25">
      <c r="A31" s="1" t="s">
        <v>44</v>
      </c>
      <c r="B31">
        <v>47.99</v>
      </c>
      <c r="C31" s="1">
        <f t="shared" si="9"/>
        <v>1.8599999999999994</v>
      </c>
    </row>
    <row r="32" spans="1:3" x14ac:dyDescent="0.25">
      <c r="A32" s="1" t="s">
        <v>45</v>
      </c>
      <c r="B32">
        <v>46.13</v>
      </c>
      <c r="C32" s="1">
        <f t="shared" si="9"/>
        <v>4.7000000000000028</v>
      </c>
    </row>
    <row r="33" spans="1:3" x14ac:dyDescent="0.25">
      <c r="A33" s="1" t="s">
        <v>46</v>
      </c>
      <c r="B33">
        <v>41.43</v>
      </c>
      <c r="C33" s="1">
        <f t="shared" si="9"/>
        <v>3.4200000000000017</v>
      </c>
    </row>
    <row r="34" spans="1:3" x14ac:dyDescent="0.25">
      <c r="A34" s="1" t="s">
        <v>47</v>
      </c>
      <c r="B34">
        <v>38.01</v>
      </c>
      <c r="C34" s="1">
        <f t="shared" si="9"/>
        <v>2.3699999999999974</v>
      </c>
    </row>
    <row r="35" spans="1:3" x14ac:dyDescent="0.25">
      <c r="A35" s="1" t="s">
        <v>48</v>
      </c>
      <c r="B35">
        <v>35.64</v>
      </c>
      <c r="C35" s="1">
        <f t="shared" si="9"/>
        <v>1.3999999999999986</v>
      </c>
    </row>
    <row r="36" spans="1:3" x14ac:dyDescent="0.25">
      <c r="A36" s="1" t="s">
        <v>49</v>
      </c>
      <c r="B36">
        <v>34.24</v>
      </c>
    </row>
    <row r="41" spans="1:3" ht="22.5" customHeight="1" x14ac:dyDescent="0.25">
      <c r="A41" s="1" t="s">
        <v>123</v>
      </c>
      <c r="B41" t="s">
        <v>133</v>
      </c>
      <c r="C41" s="1" t="s">
        <v>126</v>
      </c>
    </row>
    <row r="42" spans="1:3" ht="22.5" customHeight="1" x14ac:dyDescent="0.25">
      <c r="A42" s="1" t="s">
        <v>131</v>
      </c>
      <c r="B42">
        <v>2.06</v>
      </c>
      <c r="C42" s="6">
        <f>B42/B46-1</f>
        <v>0.10752688172043001</v>
      </c>
    </row>
    <row r="43" spans="1:3" x14ac:dyDescent="0.25">
      <c r="A43" s="1" t="s">
        <v>10</v>
      </c>
      <c r="B43">
        <v>1.99</v>
      </c>
      <c r="C43" s="6">
        <f>B43/B47-1</f>
        <v>0.1987951807228916</v>
      </c>
    </row>
    <row r="44" spans="1:3" x14ac:dyDescent="0.25">
      <c r="A44" s="1" t="s">
        <v>8</v>
      </c>
      <c r="B44">
        <v>1.92</v>
      </c>
      <c r="C44" s="6">
        <f t="shared" ref="C44:C63" si="11">B44/B48-1</f>
        <v>0.26315789473684204</v>
      </c>
    </row>
    <row r="45" spans="1:3" x14ac:dyDescent="0.25">
      <c r="A45" s="1" t="s">
        <v>6</v>
      </c>
      <c r="B45">
        <v>1.87</v>
      </c>
      <c r="C45" s="6">
        <f t="shared" si="11"/>
        <v>0.28965517241379324</v>
      </c>
    </row>
    <row r="46" spans="1:3" x14ac:dyDescent="0.25">
      <c r="A46" s="1" t="s">
        <v>20</v>
      </c>
      <c r="B46">
        <v>1.86</v>
      </c>
      <c r="C46" s="6">
        <f t="shared" si="11"/>
        <v>0.33812949640287782</v>
      </c>
    </row>
    <row r="47" spans="1:3" x14ac:dyDescent="0.25">
      <c r="A47" s="1" t="s">
        <v>21</v>
      </c>
      <c r="B47">
        <v>1.66</v>
      </c>
      <c r="C47" s="6">
        <f t="shared" si="11"/>
        <v>0.23880597014925353</v>
      </c>
    </row>
    <row r="48" spans="1:3" x14ac:dyDescent="0.25">
      <c r="A48" s="1" t="s">
        <v>22</v>
      </c>
      <c r="B48">
        <v>1.52</v>
      </c>
      <c r="C48" s="6">
        <f t="shared" si="11"/>
        <v>0.20634920634920628</v>
      </c>
    </row>
    <row r="49" spans="1:3" x14ac:dyDescent="0.25">
      <c r="A49" s="1" t="s">
        <v>23</v>
      </c>
      <c r="B49">
        <v>1.45</v>
      </c>
      <c r="C49" s="6">
        <f t="shared" si="11"/>
        <v>0.16935483870967749</v>
      </c>
    </row>
    <row r="50" spans="1:3" x14ac:dyDescent="0.25">
      <c r="A50" s="1" t="s">
        <v>24</v>
      </c>
      <c r="B50" s="1">
        <v>1.39</v>
      </c>
      <c r="C50" s="6">
        <f t="shared" si="11"/>
        <v>0.13934426229508201</v>
      </c>
    </row>
    <row r="51" spans="1:3" x14ac:dyDescent="0.25">
      <c r="A51" s="1" t="s">
        <v>25</v>
      </c>
      <c r="B51" s="1">
        <v>1.34</v>
      </c>
      <c r="C51" s="6">
        <f t="shared" si="11"/>
        <v>0.1166666666666667</v>
      </c>
    </row>
    <row r="52" spans="1:3" x14ac:dyDescent="0.25">
      <c r="A52" s="1" t="s">
        <v>26</v>
      </c>
      <c r="B52" s="1">
        <v>1.26</v>
      </c>
      <c r="C52" s="6">
        <f t="shared" si="11"/>
        <v>9.5652173913043592E-2</v>
      </c>
    </row>
    <row r="53" spans="1:3" x14ac:dyDescent="0.25">
      <c r="A53" s="1" t="s">
        <v>27</v>
      </c>
      <c r="B53" s="1">
        <v>1.24</v>
      </c>
      <c r="C53" s="6">
        <f t="shared" si="11"/>
        <v>8.7719298245614086E-2</v>
      </c>
    </row>
    <row r="54" spans="1:3" x14ac:dyDescent="0.25">
      <c r="A54" s="1" t="s">
        <v>28</v>
      </c>
      <c r="B54" s="1">
        <v>1.22</v>
      </c>
      <c r="C54" s="6">
        <f t="shared" si="11"/>
        <v>0.10909090909090891</v>
      </c>
    </row>
    <row r="55" spans="1:3" x14ac:dyDescent="0.25">
      <c r="A55" s="1" t="s">
        <v>29</v>
      </c>
      <c r="B55" s="2">
        <v>1.2</v>
      </c>
      <c r="C55" s="6">
        <f t="shared" si="11"/>
        <v>0.10091743119266039</v>
      </c>
    </row>
    <row r="56" spans="1:3" x14ac:dyDescent="0.25">
      <c r="A56" s="1" t="s">
        <v>30</v>
      </c>
      <c r="B56" s="1">
        <v>1.1499999999999999</v>
      </c>
      <c r="C56" s="6">
        <f t="shared" si="11"/>
        <v>0.11650485436893199</v>
      </c>
    </row>
    <row r="57" spans="1:3" x14ac:dyDescent="0.25">
      <c r="A57" s="1" t="s">
        <v>31</v>
      </c>
      <c r="B57" s="1">
        <v>1.1399999999999999</v>
      </c>
      <c r="C57" s="6">
        <f t="shared" si="11"/>
        <v>0.1399999999999999</v>
      </c>
    </row>
    <row r="58" spans="1:3" x14ac:dyDescent="0.25">
      <c r="A58" s="1" t="s">
        <v>32</v>
      </c>
      <c r="B58" s="2">
        <v>1.1000000000000001</v>
      </c>
      <c r="C58" s="6">
        <f t="shared" si="11"/>
        <v>0.12244897959183687</v>
      </c>
    </row>
    <row r="59" spans="1:3" x14ac:dyDescent="0.25">
      <c r="A59" s="1" t="s">
        <v>33</v>
      </c>
      <c r="B59" s="1">
        <v>1.0900000000000001</v>
      </c>
      <c r="C59" s="6">
        <f t="shared" si="11"/>
        <v>0.13541666666666674</v>
      </c>
    </row>
    <row r="60" spans="1:3" x14ac:dyDescent="0.25">
      <c r="A60" t="s">
        <v>34</v>
      </c>
      <c r="B60" s="1">
        <v>1.03</v>
      </c>
      <c r="C60" s="6">
        <f t="shared" si="11"/>
        <v>0.10752688172043001</v>
      </c>
    </row>
    <row r="61" spans="1:3" x14ac:dyDescent="0.25">
      <c r="A61" t="s">
        <v>35</v>
      </c>
      <c r="B61" s="2">
        <v>1</v>
      </c>
      <c r="C61" s="6">
        <f t="shared" si="11"/>
        <v>7.5268817204301008E-2</v>
      </c>
    </row>
    <row r="62" spans="1:3" x14ac:dyDescent="0.25">
      <c r="A62" t="s">
        <v>36</v>
      </c>
      <c r="B62" s="1">
        <v>0.98</v>
      </c>
      <c r="C62" s="6">
        <f t="shared" si="11"/>
        <v>5.3763440860215006E-2</v>
      </c>
    </row>
    <row r="63" spans="1:3" x14ac:dyDescent="0.25">
      <c r="A63" t="s">
        <v>37</v>
      </c>
      <c r="B63" s="1">
        <v>0.96</v>
      </c>
      <c r="C63" s="6">
        <f t="shared" si="11"/>
        <v>3.2258064516129004E-2</v>
      </c>
    </row>
    <row r="64" spans="1:3" x14ac:dyDescent="0.25">
      <c r="A64" t="s">
        <v>38</v>
      </c>
      <c r="B64" s="1">
        <v>0.93</v>
      </c>
    </row>
    <row r="65" spans="1:11" x14ac:dyDescent="0.25">
      <c r="A65" t="s">
        <v>39</v>
      </c>
      <c r="B65" s="1">
        <v>0.93</v>
      </c>
    </row>
    <row r="66" spans="1:11" x14ac:dyDescent="0.25">
      <c r="A66" t="s">
        <v>40</v>
      </c>
      <c r="B66" s="1">
        <v>0.93</v>
      </c>
    </row>
    <row r="67" spans="1:11" x14ac:dyDescent="0.25">
      <c r="A67" t="s">
        <v>41</v>
      </c>
      <c r="B67" s="1">
        <v>0.93</v>
      </c>
    </row>
    <row r="71" spans="1:11" x14ac:dyDescent="0.25">
      <c r="A71" t="s">
        <v>119</v>
      </c>
      <c r="B71" t="s">
        <v>3</v>
      </c>
      <c r="C71" s="1" t="s">
        <v>126</v>
      </c>
      <c r="D71" t="s">
        <v>122</v>
      </c>
      <c r="E71" t="s">
        <v>121</v>
      </c>
      <c r="F71" t="s">
        <v>120</v>
      </c>
      <c r="H71" t="s">
        <v>91</v>
      </c>
      <c r="I71" t="s">
        <v>122</v>
      </c>
      <c r="J71" t="s">
        <v>121</v>
      </c>
      <c r="K71" t="s">
        <v>120</v>
      </c>
    </row>
    <row r="72" spans="1:11" x14ac:dyDescent="0.25">
      <c r="A72" t="s">
        <v>131</v>
      </c>
      <c r="B72" s="9">
        <v>2.93</v>
      </c>
      <c r="C72" s="4">
        <f t="shared" ref="C72:C87" si="12">B72/B76-1</f>
        <v>0.23109243697478998</v>
      </c>
      <c r="D72" s="1">
        <v>0.95</v>
      </c>
      <c r="E72" s="1">
        <v>0.78</v>
      </c>
      <c r="F72" s="2">
        <v>1.2</v>
      </c>
      <c r="H72" s="1">
        <v>3.35</v>
      </c>
      <c r="I72" s="1">
        <v>7.37</v>
      </c>
      <c r="J72" s="42">
        <v>1.95</v>
      </c>
      <c r="K72" s="1">
        <v>1.07</v>
      </c>
    </row>
    <row r="73" spans="1:11" x14ac:dyDescent="0.25">
      <c r="A73" t="s">
        <v>10</v>
      </c>
      <c r="B73" s="9">
        <v>2.8</v>
      </c>
      <c r="C73" s="4">
        <f t="shared" si="12"/>
        <v>0.22270742358078599</v>
      </c>
      <c r="D73" s="9">
        <v>0.93</v>
      </c>
      <c r="E73" s="9">
        <v>0.77</v>
      </c>
      <c r="F73" s="9">
        <v>1.1100000000000001</v>
      </c>
      <c r="H73">
        <v>2.74</v>
      </c>
      <c r="I73" s="2">
        <v>5.94</v>
      </c>
      <c r="J73" s="42">
        <v>1.48</v>
      </c>
      <c r="K73" s="1">
        <v>0.93</v>
      </c>
    </row>
    <row r="74" spans="1:11" x14ac:dyDescent="0.25">
      <c r="A74" t="s">
        <v>8</v>
      </c>
      <c r="B74">
        <v>2.65</v>
      </c>
      <c r="C74" s="4">
        <f t="shared" si="12"/>
        <v>0.21559633027522929</v>
      </c>
      <c r="D74">
        <v>0.92</v>
      </c>
      <c r="E74">
        <v>0.74</v>
      </c>
      <c r="F74">
        <v>0.99</v>
      </c>
      <c r="H74">
        <v>3.44</v>
      </c>
      <c r="I74" s="1">
        <v>7.19</v>
      </c>
      <c r="J74" s="42">
        <v>1.91</v>
      </c>
      <c r="K74" s="1">
        <v>1.1100000000000001</v>
      </c>
    </row>
    <row r="75" spans="1:11" x14ac:dyDescent="0.25">
      <c r="A75" t="s">
        <v>6</v>
      </c>
      <c r="B75">
        <v>2.4900000000000002</v>
      </c>
      <c r="C75" s="4">
        <f t="shared" si="12"/>
        <v>0.18571428571428572</v>
      </c>
      <c r="D75" s="9">
        <v>0.9</v>
      </c>
      <c r="E75">
        <v>0.72</v>
      </c>
      <c r="F75">
        <v>0.87</v>
      </c>
      <c r="H75" s="9">
        <v>2.73</v>
      </c>
      <c r="I75" s="1">
        <v>5.49</v>
      </c>
      <c r="J75" s="42">
        <v>1.43</v>
      </c>
      <c r="K75" s="1">
        <v>0.95</v>
      </c>
    </row>
    <row r="76" spans="1:11" x14ac:dyDescent="0.25">
      <c r="A76" t="s">
        <v>20</v>
      </c>
      <c r="B76">
        <v>2.38</v>
      </c>
      <c r="C76" s="4">
        <f t="shared" si="12"/>
        <v>0.1724137931034484</v>
      </c>
      <c r="D76" s="9">
        <v>0.9</v>
      </c>
      <c r="E76" s="9">
        <v>0.71</v>
      </c>
      <c r="F76">
        <v>0.77</v>
      </c>
      <c r="H76" s="9">
        <v>1.91</v>
      </c>
      <c r="I76" s="2">
        <v>3.4</v>
      </c>
      <c r="J76" s="42">
        <v>1.1000000000000001</v>
      </c>
      <c r="K76" s="1">
        <v>0.89</v>
      </c>
    </row>
    <row r="77" spans="1:11" x14ac:dyDescent="0.25">
      <c r="A77" t="s">
        <v>21</v>
      </c>
      <c r="B77">
        <v>2.29</v>
      </c>
      <c r="C77" s="4">
        <f t="shared" si="12"/>
        <v>0.20526315789473681</v>
      </c>
      <c r="D77">
        <v>0.88</v>
      </c>
      <c r="E77" s="9">
        <v>0.7</v>
      </c>
      <c r="F77">
        <v>0.71</v>
      </c>
      <c r="H77" s="9">
        <v>2.02</v>
      </c>
      <c r="I77" s="1">
        <v>3.57</v>
      </c>
      <c r="J77" s="42">
        <v>1.0900000000000001</v>
      </c>
      <c r="K77" s="2">
        <v>1</v>
      </c>
    </row>
    <row r="78" spans="1:11" x14ac:dyDescent="0.25">
      <c r="A78" t="s">
        <v>22</v>
      </c>
      <c r="B78">
        <v>2.1800000000000002</v>
      </c>
      <c r="C78" s="4">
        <f t="shared" si="12"/>
        <v>0.17204301075268824</v>
      </c>
      <c r="D78">
        <v>0.86</v>
      </c>
      <c r="E78">
        <v>0.67</v>
      </c>
      <c r="F78">
        <v>0.64</v>
      </c>
      <c r="H78" s="9">
        <v>2.58</v>
      </c>
      <c r="J78" s="43"/>
    </row>
    <row r="79" spans="1:11" x14ac:dyDescent="0.25">
      <c r="A79" t="s">
        <v>23</v>
      </c>
      <c r="B79" s="9">
        <v>2.1</v>
      </c>
      <c r="C79" s="4">
        <f t="shared" si="12"/>
        <v>0.12903225806451601</v>
      </c>
      <c r="D79" s="9">
        <v>0.84</v>
      </c>
      <c r="E79" s="9">
        <v>0.65</v>
      </c>
      <c r="F79" s="9">
        <v>0.61</v>
      </c>
      <c r="H79" s="9">
        <v>2.12</v>
      </c>
      <c r="J79" s="43"/>
    </row>
    <row r="80" spans="1:11" x14ac:dyDescent="0.25">
      <c r="A80" t="s">
        <v>24</v>
      </c>
      <c r="B80" s="9">
        <v>2.0299999999999998</v>
      </c>
      <c r="C80" s="4">
        <f t="shared" si="12"/>
        <v>7.9787234042553168E-2</v>
      </c>
      <c r="D80">
        <v>0.83</v>
      </c>
      <c r="E80" s="9">
        <v>0.64</v>
      </c>
      <c r="F80">
        <v>0.56000000000000005</v>
      </c>
      <c r="H80" s="9">
        <v>1.91</v>
      </c>
      <c r="J80" s="43"/>
    </row>
    <row r="81" spans="1:10" x14ac:dyDescent="0.25">
      <c r="A81" t="s">
        <v>25</v>
      </c>
      <c r="B81" s="9">
        <v>1.9</v>
      </c>
      <c r="C81" s="4">
        <f t="shared" si="12"/>
        <v>-5.2356020942407877E-3</v>
      </c>
      <c r="D81" s="9">
        <v>0.8</v>
      </c>
      <c r="E81" s="9">
        <v>0.61</v>
      </c>
      <c r="F81">
        <v>0.49</v>
      </c>
      <c r="H81" s="9">
        <v>1.68</v>
      </c>
      <c r="J81" s="43"/>
    </row>
    <row r="82" spans="1:10" x14ac:dyDescent="0.25">
      <c r="A82" t="s">
        <v>26</v>
      </c>
      <c r="B82" s="9">
        <v>1.86</v>
      </c>
      <c r="C82" s="4">
        <f t="shared" si="12"/>
        <v>-5.3475935828877219E-3</v>
      </c>
      <c r="D82">
        <v>0.79</v>
      </c>
      <c r="E82">
        <v>0.6</v>
      </c>
      <c r="F82">
        <v>0.47</v>
      </c>
      <c r="H82" s="9">
        <v>2.09</v>
      </c>
      <c r="J82" s="43"/>
    </row>
    <row r="83" spans="1:10" x14ac:dyDescent="0.25">
      <c r="A83" t="s">
        <v>27</v>
      </c>
      <c r="B83" s="9">
        <v>1.86</v>
      </c>
      <c r="C83" s="4">
        <f t="shared" si="12"/>
        <v>4.4943820224719211E-2</v>
      </c>
      <c r="D83" s="9">
        <v>0.79</v>
      </c>
      <c r="E83" s="9">
        <v>0.59</v>
      </c>
      <c r="F83" s="9">
        <v>0.47</v>
      </c>
      <c r="H83" s="9">
        <v>1.6</v>
      </c>
      <c r="J83" s="43"/>
    </row>
    <row r="84" spans="1:10" x14ac:dyDescent="0.25">
      <c r="A84" t="s">
        <v>28</v>
      </c>
      <c r="B84" s="9">
        <v>1.88</v>
      </c>
      <c r="C84" s="4">
        <f t="shared" si="12"/>
        <v>8.6705202312138629E-2</v>
      </c>
      <c r="D84" s="9">
        <v>0.8</v>
      </c>
      <c r="E84" s="9">
        <v>0.61</v>
      </c>
      <c r="F84" s="9">
        <v>0.47</v>
      </c>
      <c r="H84" s="9">
        <v>1.4</v>
      </c>
      <c r="J84" s="43"/>
    </row>
    <row r="85" spans="1:10" x14ac:dyDescent="0.25">
      <c r="A85" t="s">
        <v>29</v>
      </c>
      <c r="B85" s="9">
        <v>1.91</v>
      </c>
      <c r="C85" s="4">
        <f t="shared" si="12"/>
        <v>0.15060240963855431</v>
      </c>
      <c r="D85" s="9">
        <v>0.81</v>
      </c>
      <c r="E85" s="9">
        <v>0.62</v>
      </c>
      <c r="F85" s="9">
        <v>0.48</v>
      </c>
      <c r="H85" s="9">
        <v>1.21</v>
      </c>
      <c r="J85" s="43"/>
    </row>
    <row r="86" spans="1:10" x14ac:dyDescent="0.25">
      <c r="A86" t="s">
        <v>30</v>
      </c>
      <c r="B86" s="9">
        <v>1.87</v>
      </c>
      <c r="C86" s="4">
        <f t="shared" si="12"/>
        <v>0.18354430379746844</v>
      </c>
      <c r="D86" s="9">
        <v>0.8</v>
      </c>
      <c r="E86" s="9">
        <v>0.6</v>
      </c>
      <c r="F86" s="9">
        <v>0.47</v>
      </c>
      <c r="H86" s="9">
        <v>1.53</v>
      </c>
      <c r="J86" s="43"/>
    </row>
    <row r="87" spans="1:10" x14ac:dyDescent="0.25">
      <c r="A87" t="s">
        <v>31</v>
      </c>
      <c r="B87" s="9">
        <v>1.78</v>
      </c>
      <c r="C87" s="4">
        <f t="shared" si="12"/>
        <v>0.1633986928104576</v>
      </c>
      <c r="D87" s="9">
        <v>0.77</v>
      </c>
      <c r="E87" s="9">
        <v>0.56999999999999995</v>
      </c>
      <c r="F87" s="9">
        <v>0.44</v>
      </c>
      <c r="H87" s="9">
        <v>1.17</v>
      </c>
      <c r="J87" s="43"/>
    </row>
    <row r="88" spans="1:10" x14ac:dyDescent="0.25">
      <c r="A88" t="s">
        <v>32</v>
      </c>
      <c r="B88" s="9">
        <v>1.73</v>
      </c>
      <c r="D88" s="9">
        <v>0.75</v>
      </c>
      <c r="E88" s="9">
        <v>0.56999999999999995</v>
      </c>
      <c r="F88" s="9">
        <v>0.42</v>
      </c>
      <c r="H88" s="9">
        <v>1.05</v>
      </c>
      <c r="J88" s="43"/>
    </row>
    <row r="89" spans="1:10" x14ac:dyDescent="0.25">
      <c r="A89" t="s">
        <v>33</v>
      </c>
      <c r="B89" s="9">
        <v>1.66</v>
      </c>
      <c r="D89" s="9">
        <v>0.71</v>
      </c>
      <c r="E89" s="9">
        <v>0.55000000000000004</v>
      </c>
      <c r="F89" s="9">
        <v>0.4</v>
      </c>
      <c r="H89" s="9">
        <v>0.9</v>
      </c>
      <c r="J89" s="43"/>
    </row>
    <row r="90" spans="1:10" x14ac:dyDescent="0.25">
      <c r="A90" t="s">
        <v>34</v>
      </c>
      <c r="B90" s="9">
        <v>1.58</v>
      </c>
      <c r="D90" s="9">
        <v>0.68</v>
      </c>
      <c r="E90" s="9">
        <v>0.52</v>
      </c>
      <c r="F90" s="9">
        <v>0.39</v>
      </c>
      <c r="H90" s="9">
        <v>1.05</v>
      </c>
      <c r="J90" s="43"/>
    </row>
    <row r="91" spans="1:10" x14ac:dyDescent="0.25">
      <c r="A91" t="s">
        <v>35</v>
      </c>
      <c r="B91" s="9">
        <v>1.53</v>
      </c>
      <c r="D91" s="9">
        <v>0.65</v>
      </c>
      <c r="E91" s="9">
        <v>0.49</v>
      </c>
      <c r="F91" s="9">
        <v>0.39</v>
      </c>
      <c r="H91" s="9">
        <v>0.84</v>
      </c>
      <c r="J91" s="43"/>
    </row>
    <row r="92" spans="1:10" x14ac:dyDescent="0.25">
      <c r="A92" t="s">
        <v>36</v>
      </c>
      <c r="B92" s="9">
        <v>1.43</v>
      </c>
      <c r="D92" s="9">
        <v>0.61</v>
      </c>
      <c r="E92" s="9">
        <v>0.46</v>
      </c>
      <c r="F92" s="9">
        <v>0.36</v>
      </c>
      <c r="H92" s="9">
        <v>0.5</v>
      </c>
      <c r="J92" s="43"/>
    </row>
    <row r="93" spans="1:10" x14ac:dyDescent="0.25">
      <c r="A93" t="s">
        <v>37</v>
      </c>
      <c r="B93" s="9">
        <v>1.22</v>
      </c>
      <c r="D93" s="9">
        <v>0.54</v>
      </c>
      <c r="E93" s="9">
        <v>0.39</v>
      </c>
      <c r="F93" s="9">
        <v>0.28999999999999998</v>
      </c>
      <c r="H93" s="9">
        <v>0.32</v>
      </c>
      <c r="J93" s="43"/>
    </row>
    <row r="94" spans="1:10" x14ac:dyDescent="0.25">
      <c r="A94" t="s">
        <v>38</v>
      </c>
      <c r="B94" s="9">
        <v>1.07</v>
      </c>
      <c r="D94" s="9">
        <v>0.48</v>
      </c>
      <c r="E94" s="9">
        <v>0.34</v>
      </c>
      <c r="F94" s="9">
        <v>0.24</v>
      </c>
      <c r="J94" s="43"/>
    </row>
    <row r="95" spans="1:10" x14ac:dyDescent="0.25">
      <c r="A95" t="s">
        <v>39</v>
      </c>
      <c r="B95" s="9">
        <v>0.94</v>
      </c>
      <c r="D95" s="9">
        <v>0.44</v>
      </c>
      <c r="E95" s="9">
        <v>0.3</v>
      </c>
      <c r="F95" s="9">
        <v>0.2</v>
      </c>
      <c r="G95"/>
      <c r="J95" s="43"/>
    </row>
    <row r="96" spans="1:10" x14ac:dyDescent="0.25">
      <c r="A96" t="s">
        <v>40</v>
      </c>
      <c r="B96" s="9">
        <v>0.86</v>
      </c>
      <c r="D96" s="9">
        <v>0.4</v>
      </c>
      <c r="E96" s="9">
        <v>0.28999999999999998</v>
      </c>
      <c r="F96" s="9">
        <v>0.18</v>
      </c>
      <c r="G96"/>
      <c r="J96" s="43"/>
    </row>
    <row r="97" spans="1:10" x14ac:dyDescent="0.25">
      <c r="A97" t="s">
        <v>41</v>
      </c>
      <c r="B97" s="9">
        <v>0.8</v>
      </c>
      <c r="D97" s="9">
        <v>0.38</v>
      </c>
      <c r="E97" s="9">
        <v>0.27</v>
      </c>
      <c r="F97" s="9">
        <v>0.16</v>
      </c>
      <c r="G97"/>
      <c r="J97" s="43"/>
    </row>
    <row r="98" spans="1:10" x14ac:dyDescent="0.25">
      <c r="A98" t="s">
        <v>42</v>
      </c>
      <c r="B98" s="9">
        <v>0.71</v>
      </c>
      <c r="D98" s="9">
        <v>0.35</v>
      </c>
      <c r="E98" s="9">
        <v>0.23</v>
      </c>
      <c r="F98" s="9">
        <v>0.13</v>
      </c>
      <c r="G98"/>
      <c r="J98" s="43"/>
    </row>
    <row r="99" spans="1:10" x14ac:dyDescent="0.25">
      <c r="A99" t="s">
        <v>43</v>
      </c>
      <c r="B99" s="9">
        <v>0.62</v>
      </c>
      <c r="D99" s="9">
        <v>0.32</v>
      </c>
      <c r="E99" s="9">
        <v>0.2</v>
      </c>
      <c r="F99" s="9">
        <v>0.11</v>
      </c>
      <c r="G99"/>
      <c r="J99" s="43"/>
    </row>
    <row r="100" spans="1:10" x14ac:dyDescent="0.25">
      <c r="A100" t="s">
        <v>44</v>
      </c>
      <c r="B100" s="9">
        <v>0.56999999999999995</v>
      </c>
      <c r="D100" s="9">
        <v>0.3</v>
      </c>
      <c r="E100" s="9">
        <v>0.18</v>
      </c>
      <c r="F100" s="9">
        <v>0.09</v>
      </c>
      <c r="G100"/>
      <c r="J100" s="43"/>
    </row>
    <row r="101" spans="1:10" x14ac:dyDescent="0.25">
      <c r="A101" t="s">
        <v>45</v>
      </c>
      <c r="B101" s="9">
        <v>0.46</v>
      </c>
      <c r="D101" s="9">
        <v>0.26</v>
      </c>
      <c r="E101" s="9">
        <v>0.14000000000000001</v>
      </c>
      <c r="F101" s="9">
        <v>0.06</v>
      </c>
      <c r="G101" s="10"/>
      <c r="J101" s="43"/>
    </row>
    <row r="102" spans="1:10" x14ac:dyDescent="0.25">
      <c r="G102" s="10"/>
    </row>
    <row r="103" spans="1:10" x14ac:dyDescent="0.25">
      <c r="A103" s="1" t="s">
        <v>134</v>
      </c>
      <c r="B103" s="1" t="s">
        <v>137</v>
      </c>
      <c r="C103" s="1" t="s">
        <v>138</v>
      </c>
      <c r="G103" s="5"/>
    </row>
    <row r="104" spans="1:10" x14ac:dyDescent="0.25">
      <c r="A104" s="1" t="s">
        <v>131</v>
      </c>
      <c r="B104" s="59">
        <v>206.42099999999999</v>
      </c>
      <c r="C104" s="3">
        <v>201.25</v>
      </c>
    </row>
    <row r="105" spans="1:10" x14ac:dyDescent="0.25">
      <c r="A105" s="1" t="s">
        <v>10</v>
      </c>
      <c r="B105" s="59">
        <v>180.33799999999999</v>
      </c>
      <c r="C105" s="3">
        <v>184.8</v>
      </c>
    </row>
    <row r="106" spans="1:10" x14ac:dyDescent="0.25">
      <c r="A106" s="1" t="s">
        <v>8</v>
      </c>
      <c r="B106" s="59">
        <v>179.75700000000001</v>
      </c>
      <c r="C106" s="3">
        <v>180.6</v>
      </c>
    </row>
    <row r="107" spans="1:10" x14ac:dyDescent="0.25">
      <c r="A107" s="1" t="s">
        <v>6</v>
      </c>
      <c r="B107" s="59">
        <v>145.036</v>
      </c>
      <c r="C107" s="3">
        <v>139.30000000000001</v>
      </c>
    </row>
    <row r="108" spans="1:10" x14ac:dyDescent="0.25">
      <c r="A108" s="1" t="s">
        <v>20</v>
      </c>
      <c r="B108" s="59">
        <v>82.272000000000006</v>
      </c>
      <c r="C108" s="3">
        <v>90.7</v>
      </c>
    </row>
    <row r="109" spans="1:10" x14ac:dyDescent="0.25">
      <c r="A109" s="1" t="s">
        <v>21</v>
      </c>
      <c r="B109" s="59">
        <v>102.672</v>
      </c>
      <c r="C109" s="3">
        <v>88.4</v>
      </c>
    </row>
    <row r="110" spans="1:10" x14ac:dyDescent="0.25">
      <c r="A110" s="1" t="s">
        <v>22</v>
      </c>
      <c r="B110" s="59">
        <v>104.98099999999999</v>
      </c>
      <c r="C110" s="3">
        <v>112</v>
      </c>
    </row>
    <row r="111" spans="1:10" x14ac:dyDescent="0.25">
      <c r="A111" s="1" t="s">
        <v>23</v>
      </c>
      <c r="B111" s="59">
        <v>96.155000000000001</v>
      </c>
      <c r="C111" s="3">
        <v>97</v>
      </c>
    </row>
    <row r="112" spans="1:10" x14ac:dyDescent="0.25">
      <c r="A112" s="1" t="s">
        <v>24</v>
      </c>
      <c r="B112" s="59">
        <v>87.048000000000002</v>
      </c>
      <c r="C112" s="3">
        <v>95.2</v>
      </c>
    </row>
    <row r="113" spans="1:3" x14ac:dyDescent="0.25">
      <c r="A113" s="1" t="s">
        <v>25</v>
      </c>
      <c r="B113" s="59">
        <v>77.099999999999994</v>
      </c>
      <c r="C113" s="3">
        <v>63</v>
      </c>
    </row>
    <row r="114" spans="1:3" x14ac:dyDescent="0.25">
      <c r="A114" s="1" t="s">
        <v>26</v>
      </c>
      <c r="B114" s="59">
        <v>86.555000000000007</v>
      </c>
      <c r="C114" s="3">
        <v>90.7</v>
      </c>
    </row>
    <row r="115" spans="1:3" x14ac:dyDescent="0.25">
      <c r="A115" s="1" t="s">
        <v>27</v>
      </c>
      <c r="B115" s="59">
        <v>80.141999999999996</v>
      </c>
      <c r="C115" s="3">
        <v>83.5</v>
      </c>
    </row>
    <row r="116" spans="1:3" x14ac:dyDescent="0.25">
      <c r="A116" s="1" t="s">
        <v>28</v>
      </c>
      <c r="B116" s="59">
        <v>53.338999999999999</v>
      </c>
      <c r="C116" s="3">
        <v>40.700000000000003</v>
      </c>
    </row>
    <row r="117" spans="1:3" x14ac:dyDescent="0.25">
      <c r="A117" s="1" t="s">
        <v>29</v>
      </c>
      <c r="B117" s="59">
        <v>34.494</v>
      </c>
      <c r="C117" s="3">
        <v>30</v>
      </c>
    </row>
    <row r="118" spans="1:3" x14ac:dyDescent="0.25">
      <c r="A118" s="1" t="s">
        <v>30</v>
      </c>
      <c r="B118" s="59">
        <v>24.565000000000001</v>
      </c>
      <c r="C118" s="3">
        <v>29.9</v>
      </c>
    </row>
    <row r="119" spans="1:3" x14ac:dyDescent="0.25">
      <c r="A119" s="1" t="s">
        <v>31</v>
      </c>
      <c r="B119" s="59">
        <v>25.335999999999999</v>
      </c>
      <c r="C119" s="3">
        <v>26.2</v>
      </c>
    </row>
    <row r="120" spans="1:3" x14ac:dyDescent="0.25">
      <c r="A120" s="1" t="s">
        <v>32</v>
      </c>
      <c r="B120" s="59">
        <v>25.707999999999998</v>
      </c>
      <c r="C120" s="3">
        <v>22</v>
      </c>
    </row>
    <row r="121" spans="1:3" x14ac:dyDescent="0.25">
      <c r="A121" s="1" t="s">
        <v>33</v>
      </c>
      <c r="B121" s="59">
        <v>25.417999999999999</v>
      </c>
      <c r="C121" s="3">
        <v>25</v>
      </c>
    </row>
    <row r="122" spans="1:3" x14ac:dyDescent="0.25">
      <c r="A122" s="1" t="s">
        <v>34</v>
      </c>
      <c r="B122" s="59">
        <v>24.882000000000001</v>
      </c>
      <c r="C122" s="3">
        <v>22.2</v>
      </c>
    </row>
    <row r="123" spans="1:3" x14ac:dyDescent="0.25">
      <c r="A123" s="1" t="s">
        <v>35</v>
      </c>
      <c r="B123" s="59">
        <v>25.184999999999999</v>
      </c>
      <c r="C123" s="3">
        <v>24.5</v>
      </c>
    </row>
    <row r="124" spans="1:3" x14ac:dyDescent="0.25">
      <c r="A124" s="1" t="s">
        <v>36</v>
      </c>
      <c r="B124" s="59">
        <v>18.344999999999999</v>
      </c>
      <c r="C124" s="3">
        <v>14.4</v>
      </c>
    </row>
    <row r="125" spans="1:3" x14ac:dyDescent="0.25">
      <c r="A125" s="1" t="s">
        <v>37</v>
      </c>
      <c r="B125" s="59">
        <v>15.51</v>
      </c>
      <c r="C125" s="3">
        <v>14.8</v>
      </c>
    </row>
    <row r="126" spans="1:3" x14ac:dyDescent="0.25">
      <c r="A126" s="1" t="s">
        <v>38</v>
      </c>
    </row>
    <row r="127" spans="1:3" x14ac:dyDescent="0.25">
      <c r="A127" s="1" t="s">
        <v>39</v>
      </c>
    </row>
    <row r="128" spans="1:3" x14ac:dyDescent="0.25">
      <c r="A128" s="1" t="s">
        <v>40</v>
      </c>
    </row>
    <row r="129" spans="1:3" x14ac:dyDescent="0.25">
      <c r="A129" s="1" t="s">
        <v>41</v>
      </c>
    </row>
    <row r="130" spans="1:3" x14ac:dyDescent="0.25">
      <c r="A130" s="1" t="s">
        <v>42</v>
      </c>
    </row>
    <row r="131" spans="1:3" x14ac:dyDescent="0.25">
      <c r="A131" s="1" t="s">
        <v>43</v>
      </c>
    </row>
    <row r="132" spans="1:3" x14ac:dyDescent="0.25">
      <c r="A132" s="1" t="s">
        <v>44</v>
      </c>
    </row>
    <row r="133" spans="1:3" x14ac:dyDescent="0.25">
      <c r="A133" s="1" t="s">
        <v>45</v>
      </c>
    </row>
    <row r="134" spans="1:3" x14ac:dyDescent="0.25">
      <c r="A134" s="1" t="s">
        <v>46</v>
      </c>
    </row>
    <row r="135" spans="1:3" x14ac:dyDescent="0.25">
      <c r="A135" s="1" t="s">
        <v>47</v>
      </c>
    </row>
    <row r="136" spans="1:3" x14ac:dyDescent="0.25">
      <c r="A136" s="1" t="s">
        <v>48</v>
      </c>
    </row>
    <row r="137" spans="1:3" x14ac:dyDescent="0.25">
      <c r="A137" s="1" t="s">
        <v>49</v>
      </c>
    </row>
    <row r="139" spans="1:3" x14ac:dyDescent="0.25">
      <c r="A139" s="1" t="s">
        <v>135</v>
      </c>
      <c r="B139" t="s">
        <v>136</v>
      </c>
      <c r="C139" t="s">
        <v>91</v>
      </c>
    </row>
    <row r="140" spans="1:3" x14ac:dyDescent="0.25">
      <c r="A140" s="1" t="s">
        <v>131</v>
      </c>
    </row>
    <row r="141" spans="1:3" x14ac:dyDescent="0.25">
      <c r="A141" s="1" t="s">
        <v>10</v>
      </c>
      <c r="B141" s="58">
        <v>478</v>
      </c>
      <c r="C141" s="1">
        <v>1.04</v>
      </c>
    </row>
    <row r="142" spans="1:3" x14ac:dyDescent="0.25">
      <c r="A142" s="1" t="s">
        <v>8</v>
      </c>
      <c r="B142" s="58">
        <v>459</v>
      </c>
      <c r="C142" s="1">
        <v>1.57</v>
      </c>
    </row>
    <row r="143" spans="1:3" x14ac:dyDescent="0.25">
      <c r="A143" s="1" t="s">
        <v>6</v>
      </c>
      <c r="B143" s="58">
        <v>442</v>
      </c>
      <c r="C143" s="1">
        <v>1.03</v>
      </c>
    </row>
    <row r="144" spans="1:3" x14ac:dyDescent="0.25">
      <c r="A144" s="1" t="s">
        <v>20</v>
      </c>
      <c r="B144" s="58">
        <v>416</v>
      </c>
      <c r="C144" s="1">
        <v>0.7</v>
      </c>
    </row>
    <row r="145" spans="1:3" x14ac:dyDescent="0.25">
      <c r="A145" s="1" t="s">
        <v>21</v>
      </c>
      <c r="B145" s="58">
        <v>367</v>
      </c>
      <c r="C145" s="1">
        <v>0.77</v>
      </c>
    </row>
    <row r="146" spans="1:3" x14ac:dyDescent="0.25">
      <c r="A146" s="1" t="s">
        <v>22</v>
      </c>
      <c r="B146" s="58">
        <v>335</v>
      </c>
      <c r="C146" s="1">
        <v>1.22</v>
      </c>
    </row>
    <row r="147" spans="1:3" x14ac:dyDescent="0.25">
      <c r="A147" s="1" t="s">
        <v>23</v>
      </c>
      <c r="B147" s="58">
        <v>322</v>
      </c>
      <c r="C147" s="1">
        <v>0.9</v>
      </c>
    </row>
    <row r="148" spans="1:3" x14ac:dyDescent="0.25">
      <c r="A148" s="1" t="s">
        <v>24</v>
      </c>
      <c r="B148" s="58">
        <v>300</v>
      </c>
      <c r="C148" s="1">
        <v>0.83</v>
      </c>
    </row>
    <row r="149" spans="1:3" x14ac:dyDescent="0.25">
      <c r="A149" s="1" t="s">
        <v>25</v>
      </c>
      <c r="B149" s="58">
        <v>291</v>
      </c>
      <c r="C149" s="1">
        <v>0.73</v>
      </c>
    </row>
    <row r="150" spans="1:3" x14ac:dyDescent="0.25">
      <c r="A150" s="1" t="s">
        <v>26</v>
      </c>
      <c r="B150" s="58">
        <v>265</v>
      </c>
      <c r="C150" s="1">
        <v>1.06</v>
      </c>
    </row>
    <row r="151" spans="1:3" x14ac:dyDescent="0.25">
      <c r="A151" s="1" t="s">
        <v>27</v>
      </c>
      <c r="B151" s="58">
        <v>251</v>
      </c>
      <c r="C151" s="1">
        <v>0.79</v>
      </c>
    </row>
    <row r="152" spans="1:3" x14ac:dyDescent="0.25">
      <c r="A152" s="1" t="s">
        <v>28</v>
      </c>
      <c r="B152" s="58">
        <v>231</v>
      </c>
      <c r="C152" s="1">
        <v>0.69</v>
      </c>
    </row>
    <row r="153" spans="1:3" x14ac:dyDescent="0.25">
      <c r="A153" s="1" t="s">
        <v>29</v>
      </c>
      <c r="B153" s="58">
        <v>239</v>
      </c>
      <c r="C153" s="1">
        <v>0.57999999999999996</v>
      </c>
    </row>
    <row r="154" spans="1:3" x14ac:dyDescent="0.25">
      <c r="A154" s="1" t="s">
        <v>30</v>
      </c>
      <c r="B154" s="58">
        <v>216</v>
      </c>
      <c r="C154" s="1">
        <v>0.83</v>
      </c>
    </row>
    <row r="155" spans="1:3" x14ac:dyDescent="0.25">
      <c r="A155" s="1" t="s">
        <v>31</v>
      </c>
      <c r="B155" s="58">
        <v>204</v>
      </c>
      <c r="C155" s="1">
        <v>0.6</v>
      </c>
    </row>
    <row r="156" spans="1:3" x14ac:dyDescent="0.25">
      <c r="A156" s="1" t="s">
        <v>32</v>
      </c>
      <c r="B156" s="58">
        <v>185</v>
      </c>
      <c r="C156" s="1">
        <v>0.56000000000000005</v>
      </c>
    </row>
    <row r="157" spans="1:3" x14ac:dyDescent="0.25">
      <c r="A157" s="1" t="s">
        <v>33</v>
      </c>
      <c r="B157" s="58">
        <v>175</v>
      </c>
      <c r="C157" s="1">
        <v>0.49</v>
      </c>
    </row>
    <row r="158" spans="1:3" x14ac:dyDescent="0.25">
      <c r="A158" t="s">
        <v>34</v>
      </c>
      <c r="B158" s="58">
        <v>160</v>
      </c>
      <c r="C158" s="1">
        <v>0.74</v>
      </c>
    </row>
    <row r="159" spans="1:3" x14ac:dyDescent="0.25">
      <c r="A159" t="s">
        <v>35</v>
      </c>
      <c r="B159" s="58">
        <v>150</v>
      </c>
      <c r="C159" s="1">
        <v>0.52</v>
      </c>
    </row>
    <row r="160" spans="1:3" x14ac:dyDescent="0.25">
      <c r="A160" t="s">
        <v>36</v>
      </c>
      <c r="B160" s="58">
        <v>135</v>
      </c>
      <c r="C160" s="1">
        <v>0.48</v>
      </c>
    </row>
    <row r="161" spans="1:3" x14ac:dyDescent="0.25">
      <c r="A161" t="s">
        <v>37</v>
      </c>
      <c r="B161" s="58">
        <v>128</v>
      </c>
      <c r="C161" s="1">
        <v>0.39</v>
      </c>
    </row>
    <row r="162" spans="1:3" x14ac:dyDescent="0.25">
      <c r="A162" t="s">
        <v>38</v>
      </c>
      <c r="B162" s="58"/>
    </row>
    <row r="163" spans="1:3" x14ac:dyDescent="0.25">
      <c r="A163" t="s">
        <v>39</v>
      </c>
      <c r="B163" s="58"/>
    </row>
    <row r="164" spans="1:3" x14ac:dyDescent="0.25">
      <c r="A164" t="s">
        <v>40</v>
      </c>
      <c r="B164" s="58"/>
    </row>
    <row r="165" spans="1:3" x14ac:dyDescent="0.25">
      <c r="A165" t="s">
        <v>41</v>
      </c>
      <c r="B165" s="58"/>
    </row>
  </sheetData>
  <mergeCells count="4">
    <mergeCell ref="T1:W1"/>
    <mergeCell ref="E1:H1"/>
    <mergeCell ref="O1:R1"/>
    <mergeCell ref="J1:M1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22FE4-8F91-4A06-B1E9-1441B32E16BA}">
  <dimension ref="A1:BP137"/>
  <sheetViews>
    <sheetView topLeftCell="A37" zoomScaleNormal="100" workbookViewId="0">
      <selection activeCell="I48" sqref="F48:I48"/>
    </sheetView>
  </sheetViews>
  <sheetFormatPr defaultRowHeight="16.5" x14ac:dyDescent="0.25"/>
  <cols>
    <col min="1" max="1" width="16.125" bestFit="1" customWidth="1"/>
    <col min="2" max="2" width="10.125" bestFit="1" customWidth="1"/>
    <col min="3" max="3" width="10.875" bestFit="1" customWidth="1"/>
    <col min="4" max="4" width="9.375" bestFit="1" customWidth="1"/>
    <col min="5" max="5" width="7.5" customWidth="1"/>
    <col min="6" max="6" width="9.125" bestFit="1" customWidth="1"/>
    <col min="7" max="7" width="6.75" bestFit="1" customWidth="1"/>
    <col min="8" max="8" width="9.125" bestFit="1" customWidth="1"/>
    <col min="9" max="9" width="6.625" bestFit="1" customWidth="1"/>
    <col min="10" max="10" width="7.125" bestFit="1" customWidth="1"/>
    <col min="11" max="12" width="6.625" bestFit="1" customWidth="1"/>
    <col min="13" max="13" width="7.75" bestFit="1" customWidth="1"/>
    <col min="14" max="15" width="6.75" bestFit="1" customWidth="1"/>
    <col min="16" max="42" width="7.125" bestFit="1" customWidth="1"/>
    <col min="43" max="65" width="6" bestFit="1" customWidth="1"/>
    <col min="66" max="66" width="6.25" bestFit="1" customWidth="1"/>
  </cols>
  <sheetData>
    <row r="1" spans="1:68" x14ac:dyDescent="0.25">
      <c r="B1" t="s">
        <v>16</v>
      </c>
      <c r="C1" t="s">
        <v>16</v>
      </c>
      <c r="E1" t="s">
        <v>17</v>
      </c>
      <c r="F1" t="s">
        <v>112</v>
      </c>
      <c r="G1" t="s">
        <v>113</v>
      </c>
      <c r="H1" t="s">
        <v>111</v>
      </c>
      <c r="I1" t="s">
        <v>114</v>
      </c>
    </row>
    <row r="2" spans="1:68" x14ac:dyDescent="0.25">
      <c r="A2" s="22"/>
      <c r="B2" s="33">
        <v>44200</v>
      </c>
      <c r="C2" s="33">
        <v>44400</v>
      </c>
      <c r="D2" s="22" t="s">
        <v>15</v>
      </c>
      <c r="E2" s="22" t="s">
        <v>18</v>
      </c>
      <c r="F2" s="22" t="s">
        <v>18</v>
      </c>
      <c r="G2" s="22"/>
      <c r="H2" s="22" t="s">
        <v>18</v>
      </c>
      <c r="I2" s="22"/>
    </row>
    <row r="3" spans="1:68" x14ac:dyDescent="0.25">
      <c r="A3" t="s">
        <v>116</v>
      </c>
      <c r="B3" s="10">
        <v>522.86</v>
      </c>
      <c r="C3" s="10">
        <v>515.41</v>
      </c>
      <c r="D3" s="8">
        <f>C3/B3-1</f>
        <v>-1.4248556018819691E-2</v>
      </c>
      <c r="E3" s="11">
        <v>2285</v>
      </c>
      <c r="F3" s="12">
        <f>SUM(B45:E45)</f>
        <v>43.92</v>
      </c>
      <c r="G3" s="10">
        <f t="shared" ref="G3:G7" si="0">E3/F3</f>
        <v>52.026411657559194</v>
      </c>
      <c r="H3" s="11">
        <f>SUM(B10:E10)</f>
        <v>275.83999999999997</v>
      </c>
      <c r="I3" s="10">
        <f t="shared" ref="I3:I7" si="1">E3/H3</f>
        <v>8.2837877030162428</v>
      </c>
    </row>
    <row r="4" spans="1:68" x14ac:dyDescent="0.25">
      <c r="A4" t="s">
        <v>117</v>
      </c>
      <c r="B4" s="10">
        <v>54.53</v>
      </c>
      <c r="C4" s="10">
        <v>71.69</v>
      </c>
      <c r="D4" s="8">
        <f>C4/B4-1</f>
        <v>0.31468916192921315</v>
      </c>
      <c r="E4" s="11">
        <v>572</v>
      </c>
      <c r="F4" s="12">
        <f>SUM(B46:E46)</f>
        <v>3.8500000000000005</v>
      </c>
      <c r="G4" s="10">
        <f t="shared" si="0"/>
        <v>148.57142857142856</v>
      </c>
      <c r="H4" s="11">
        <f>SUM(B11:E11)</f>
        <v>44.51</v>
      </c>
      <c r="I4" s="10">
        <f t="shared" si="1"/>
        <v>12.851044709054145</v>
      </c>
    </row>
    <row r="5" spans="1:68" x14ac:dyDescent="0.25">
      <c r="A5" t="s">
        <v>118</v>
      </c>
      <c r="B5" s="10">
        <v>49.59</v>
      </c>
      <c r="C5" s="10">
        <v>77.97</v>
      </c>
      <c r="D5" s="8">
        <f>C5/B5-1</f>
        <v>0.57229280096793689</v>
      </c>
      <c r="E5" s="11">
        <v>1225</v>
      </c>
      <c r="F5" s="12">
        <f t="shared" ref="F5" si="2">SUM(B47:E47)</f>
        <v>-7.5200000000000005</v>
      </c>
      <c r="G5" s="10">
        <f t="shared" si="0"/>
        <v>-162.89893617021275</v>
      </c>
      <c r="H5" s="11">
        <f t="shared" ref="H5" si="3">SUM(B12:E12)</f>
        <v>33.42</v>
      </c>
      <c r="I5" s="10">
        <f t="shared" si="1"/>
        <v>36.65469778575703</v>
      </c>
    </row>
    <row r="6" spans="1:68" x14ac:dyDescent="0.25">
      <c r="A6" t="s">
        <v>134</v>
      </c>
      <c r="B6" s="10">
        <v>729.77</v>
      </c>
      <c r="C6" s="10">
        <v>667.11</v>
      </c>
      <c r="D6" s="8">
        <f>C6/B6-1</f>
        <v>-8.5862669060114749E-2</v>
      </c>
      <c r="E6" s="11">
        <v>6427</v>
      </c>
      <c r="F6" s="12"/>
      <c r="G6" s="10" t="e">
        <f t="shared" si="0"/>
        <v>#DIV/0!</v>
      </c>
      <c r="H6" s="11"/>
      <c r="I6" s="10" t="e">
        <f t="shared" si="1"/>
        <v>#DIV/0!</v>
      </c>
    </row>
    <row r="7" spans="1:68" x14ac:dyDescent="0.25">
      <c r="A7" t="s">
        <v>135</v>
      </c>
      <c r="B7" s="10">
        <v>68.069999999999993</v>
      </c>
      <c r="C7" s="10">
        <v>76.97</v>
      </c>
      <c r="D7" s="8">
        <f>C7/B7-1</f>
        <v>0.1307477596591744</v>
      </c>
      <c r="E7" s="11">
        <v>490.2</v>
      </c>
      <c r="F7" s="12"/>
      <c r="G7" s="10" t="e">
        <f t="shared" si="0"/>
        <v>#DIV/0!</v>
      </c>
      <c r="H7" s="11"/>
      <c r="I7" s="10" t="e">
        <f t="shared" si="1"/>
        <v>#DIV/0!</v>
      </c>
    </row>
    <row r="8" spans="1:68" x14ac:dyDescent="0.2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68" s="22" customFormat="1" x14ac:dyDescent="0.25">
      <c r="A9" s="27" t="s">
        <v>62</v>
      </c>
      <c r="B9" s="16" t="s">
        <v>131</v>
      </c>
      <c r="C9" s="16" t="s">
        <v>10</v>
      </c>
      <c r="D9" s="16" t="s">
        <v>7</v>
      </c>
      <c r="E9" s="16" t="s">
        <v>6</v>
      </c>
      <c r="F9" s="16" t="s">
        <v>20</v>
      </c>
      <c r="G9" s="16" t="s">
        <v>21</v>
      </c>
      <c r="H9" s="16" t="s">
        <v>22</v>
      </c>
      <c r="I9" s="26" t="s">
        <v>23</v>
      </c>
      <c r="J9" s="26" t="s">
        <v>24</v>
      </c>
      <c r="K9" s="26" t="s">
        <v>25</v>
      </c>
      <c r="L9" s="26" t="s">
        <v>26</v>
      </c>
      <c r="M9" s="26" t="s">
        <v>27</v>
      </c>
      <c r="N9" s="26" t="s">
        <v>28</v>
      </c>
      <c r="O9" s="26" t="s">
        <v>29</v>
      </c>
      <c r="P9" s="26" t="s">
        <v>30</v>
      </c>
      <c r="Q9" s="26" t="s">
        <v>31</v>
      </c>
      <c r="R9" s="26" t="s">
        <v>32</v>
      </c>
      <c r="S9" s="26" t="s">
        <v>33</v>
      </c>
      <c r="T9" s="26" t="s">
        <v>34</v>
      </c>
      <c r="U9" s="26" t="s">
        <v>35</v>
      </c>
      <c r="V9" s="26" t="s">
        <v>36</v>
      </c>
      <c r="W9" s="26" t="s">
        <v>37</v>
      </c>
      <c r="X9" s="26" t="s">
        <v>38</v>
      </c>
      <c r="Y9" s="26" t="s">
        <v>39</v>
      </c>
      <c r="Z9" s="26" t="s">
        <v>40</v>
      </c>
      <c r="AA9" s="26" t="s">
        <v>41</v>
      </c>
      <c r="AB9" s="26" t="s">
        <v>42</v>
      </c>
      <c r="AC9" s="26" t="s">
        <v>43</v>
      </c>
      <c r="AD9" s="26" t="s">
        <v>44</v>
      </c>
      <c r="AE9" s="26" t="s">
        <v>45</v>
      </c>
      <c r="AF9" s="26" t="s">
        <v>46</v>
      </c>
      <c r="AG9" s="26" t="s">
        <v>47</v>
      </c>
      <c r="AH9" s="26" t="s">
        <v>48</v>
      </c>
      <c r="AI9" s="26" t="s">
        <v>49</v>
      </c>
      <c r="AJ9" s="26" t="s">
        <v>50</v>
      </c>
      <c r="AK9" s="26" t="s">
        <v>51</v>
      </c>
      <c r="AL9" s="26" t="s">
        <v>52</v>
      </c>
      <c r="AM9" s="26" t="s">
        <v>53</v>
      </c>
      <c r="AN9" s="26" t="s">
        <v>54</v>
      </c>
      <c r="AO9" s="26" t="s">
        <v>55</v>
      </c>
      <c r="AP9" s="26" t="s">
        <v>56</v>
      </c>
      <c r="AQ9" s="26" t="s">
        <v>57</v>
      </c>
      <c r="AR9" s="26" t="s">
        <v>58</v>
      </c>
      <c r="AS9" s="26" t="s">
        <v>59</v>
      </c>
      <c r="AT9" s="26" t="s">
        <v>60</v>
      </c>
      <c r="AU9" s="26" t="s">
        <v>61</v>
      </c>
      <c r="AV9" s="26" t="s">
        <v>70</v>
      </c>
      <c r="AW9" s="26" t="s">
        <v>71</v>
      </c>
      <c r="AX9" s="26" t="s">
        <v>72</v>
      </c>
      <c r="AY9" s="26" t="s">
        <v>73</v>
      </c>
      <c r="AZ9" s="26" t="s">
        <v>74</v>
      </c>
      <c r="BA9" s="26" t="s">
        <v>75</v>
      </c>
      <c r="BB9" s="26" t="s">
        <v>76</v>
      </c>
      <c r="BC9" s="26" t="s">
        <v>77</v>
      </c>
      <c r="BD9" s="26" t="s">
        <v>78</v>
      </c>
      <c r="BE9" s="26" t="s">
        <v>79</v>
      </c>
      <c r="BF9" s="26" t="s">
        <v>80</v>
      </c>
      <c r="BG9" s="26" t="s">
        <v>81</v>
      </c>
      <c r="BH9" s="26" t="s">
        <v>82</v>
      </c>
      <c r="BI9" s="26" t="s">
        <v>83</v>
      </c>
      <c r="BJ9" s="26" t="s">
        <v>84</v>
      </c>
      <c r="BK9" s="26" t="s">
        <v>85</v>
      </c>
      <c r="BL9" s="26" t="s">
        <v>86</v>
      </c>
      <c r="BM9" s="26" t="s">
        <v>87</v>
      </c>
      <c r="BN9" s="26" t="s">
        <v>88</v>
      </c>
      <c r="BO9" s="26" t="s">
        <v>89</v>
      </c>
    </row>
    <row r="10" spans="1:68" s="12" customFormat="1" x14ac:dyDescent="0.25">
      <c r="A10" s="12" t="s">
        <v>116</v>
      </c>
      <c r="B10" s="36">
        <v>73.41</v>
      </c>
      <c r="C10" s="36">
        <v>71.63</v>
      </c>
      <c r="D10" s="36">
        <v>66.44</v>
      </c>
      <c r="E10" s="36">
        <v>64.36</v>
      </c>
      <c r="F10" s="36">
        <v>61.48</v>
      </c>
      <c r="G10" s="36">
        <v>57.68</v>
      </c>
      <c r="H10" s="36">
        <v>54.67</v>
      </c>
      <c r="I10" s="36">
        <v>52.45</v>
      </c>
      <c r="J10" s="36">
        <v>49.23</v>
      </c>
      <c r="K10" s="36">
        <v>45.21</v>
      </c>
      <c r="L10" s="36">
        <v>41.87</v>
      </c>
      <c r="M10" s="36">
        <v>39.99</v>
      </c>
      <c r="N10" s="36">
        <v>39.07</v>
      </c>
      <c r="O10" s="36">
        <v>37.01</v>
      </c>
      <c r="P10" s="36">
        <v>32.86</v>
      </c>
      <c r="Q10" s="36">
        <v>29.85</v>
      </c>
      <c r="R10" s="36">
        <v>27.85</v>
      </c>
      <c r="S10" s="36">
        <v>26.37</v>
      </c>
      <c r="T10" s="36">
        <v>24.78</v>
      </c>
      <c r="U10" s="36">
        <v>22.9</v>
      </c>
      <c r="V10" s="36">
        <v>21.05</v>
      </c>
      <c r="W10" s="36">
        <v>19.579999999999998</v>
      </c>
      <c r="X10" s="36">
        <v>18.23</v>
      </c>
      <c r="Y10" s="36">
        <v>17.38</v>
      </c>
      <c r="Z10" s="36">
        <v>16.45</v>
      </c>
      <c r="AA10" s="36">
        <v>15.73</v>
      </c>
      <c r="AB10" s="36">
        <v>14.85</v>
      </c>
      <c r="AC10" s="36">
        <v>14.09</v>
      </c>
      <c r="AD10" s="36">
        <v>13.4</v>
      </c>
      <c r="AE10" s="36">
        <v>12.7</v>
      </c>
      <c r="AF10" s="36">
        <v>11.75</v>
      </c>
      <c r="AG10" s="36">
        <v>11.06</v>
      </c>
      <c r="AH10" s="36">
        <v>10.69</v>
      </c>
      <c r="AI10" s="36">
        <v>10.24</v>
      </c>
      <c r="AJ10" s="36">
        <v>9.4499999999999993</v>
      </c>
      <c r="AK10" s="36">
        <v>9.0500000000000007</v>
      </c>
      <c r="AL10" s="36">
        <v>8.89</v>
      </c>
      <c r="AM10" s="36">
        <v>8.6999999999999993</v>
      </c>
      <c r="AN10" s="36">
        <v>8.76</v>
      </c>
      <c r="AO10" s="36">
        <v>8.2200000000000006</v>
      </c>
      <c r="AP10" s="36">
        <v>7.89</v>
      </c>
      <c r="AQ10" s="36">
        <v>7.19</v>
      </c>
      <c r="AR10" s="36">
        <v>5.96</v>
      </c>
      <c r="AS10" s="36">
        <v>5.53</v>
      </c>
      <c r="AT10" s="36">
        <v>5.2</v>
      </c>
      <c r="AU10" s="36">
        <v>4.9400000000000004</v>
      </c>
      <c r="AV10" s="36">
        <v>4.45</v>
      </c>
      <c r="AW10" s="36">
        <v>4.2300000000000004</v>
      </c>
      <c r="AX10" s="36">
        <v>4.09</v>
      </c>
      <c r="AY10" s="36">
        <v>3.94</v>
      </c>
      <c r="AZ10" s="36">
        <v>3.6</v>
      </c>
      <c r="BA10" s="36">
        <v>3.41</v>
      </c>
      <c r="BB10" s="36">
        <v>3.38</v>
      </c>
      <c r="BC10" s="36">
        <v>3.26</v>
      </c>
      <c r="BD10" s="36">
        <v>3.02</v>
      </c>
      <c r="BE10" s="36">
        <v>2.94</v>
      </c>
      <c r="BF10" s="36">
        <v>3.04</v>
      </c>
      <c r="BG10" s="36">
        <v>3.05</v>
      </c>
      <c r="BH10" s="36">
        <v>2.77</v>
      </c>
      <c r="BI10" s="36">
        <v>2.56</v>
      </c>
      <c r="BJ10" s="36">
        <v>2.39</v>
      </c>
      <c r="BK10" s="36">
        <v>2.2400000000000002</v>
      </c>
      <c r="BL10" s="36">
        <v>1.93</v>
      </c>
      <c r="BM10" s="36">
        <v>1.73</v>
      </c>
      <c r="BN10" s="36">
        <v>1.64</v>
      </c>
      <c r="BO10" s="36">
        <v>1.52</v>
      </c>
    </row>
    <row r="11" spans="1:68" s="12" customFormat="1" x14ac:dyDescent="0.25">
      <c r="A11" s="12" t="s">
        <v>117</v>
      </c>
      <c r="B11" s="36">
        <v>11.9</v>
      </c>
      <c r="C11" s="36">
        <v>10.36</v>
      </c>
      <c r="D11" s="36">
        <v>12.89</v>
      </c>
      <c r="E11" s="36">
        <v>9.36</v>
      </c>
      <c r="F11" s="36">
        <v>6.83</v>
      </c>
      <c r="G11" s="36">
        <v>8.08</v>
      </c>
      <c r="H11" s="36">
        <v>10.07</v>
      </c>
      <c r="I11" s="36">
        <v>8.24</v>
      </c>
      <c r="J11" s="36">
        <v>8.41</v>
      </c>
      <c r="K11" s="36">
        <v>7.87</v>
      </c>
      <c r="L11" s="36">
        <v>9.09</v>
      </c>
      <c r="M11" s="36">
        <v>7.58</v>
      </c>
      <c r="N11" s="36">
        <v>7.11</v>
      </c>
      <c r="O11" s="36">
        <v>6.65</v>
      </c>
      <c r="P11" s="36">
        <v>7.32</v>
      </c>
      <c r="Q11" s="36">
        <v>5.9</v>
      </c>
      <c r="R11" s="36">
        <v>5.74</v>
      </c>
      <c r="S11" s="36">
        <v>5.48</v>
      </c>
      <c r="T11" s="36">
        <v>7.17</v>
      </c>
      <c r="U11" s="36">
        <v>6.16</v>
      </c>
      <c r="V11" s="36">
        <v>6.02</v>
      </c>
      <c r="W11" s="36">
        <v>5.95</v>
      </c>
      <c r="X11" s="36">
        <v>7.1</v>
      </c>
      <c r="Y11" s="36">
        <v>5.69</v>
      </c>
      <c r="Z11" s="36">
        <v>5.0199999999999996</v>
      </c>
      <c r="AA11" s="36">
        <v>4.3600000000000003</v>
      </c>
      <c r="AB11" s="36">
        <v>4.79</v>
      </c>
      <c r="AC11" s="36">
        <v>3.61</v>
      </c>
      <c r="AD11" s="36">
        <v>3.12</v>
      </c>
      <c r="AE11" s="36">
        <v>2.5</v>
      </c>
      <c r="AF11" s="36">
        <v>2.4300000000000002</v>
      </c>
      <c r="AG11" s="36">
        <v>1.69</v>
      </c>
      <c r="AH11" s="36">
        <v>1.39</v>
      </c>
      <c r="AI11" s="36">
        <v>1.1399999999999999</v>
      </c>
      <c r="AJ11" s="36"/>
      <c r="AK11" s="36">
        <v>0.82</v>
      </c>
      <c r="AL11" s="36">
        <v>0.68</v>
      </c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</row>
    <row r="12" spans="1:68" s="12" customFormat="1" x14ac:dyDescent="0.25">
      <c r="A12" s="12" t="s">
        <v>118</v>
      </c>
      <c r="B12" s="36">
        <v>9.82</v>
      </c>
      <c r="C12" s="36">
        <v>7.7</v>
      </c>
      <c r="D12" s="36">
        <v>9.11</v>
      </c>
      <c r="E12" s="36">
        <v>6.79</v>
      </c>
      <c r="F12" s="36">
        <v>4.54</v>
      </c>
      <c r="G12" s="36">
        <v>4.62</v>
      </c>
      <c r="H12" s="36">
        <v>5.61</v>
      </c>
      <c r="I12" s="36">
        <v>4.46</v>
      </c>
      <c r="J12" s="36">
        <v>3.88</v>
      </c>
      <c r="K12" s="36">
        <v>3.2</v>
      </c>
      <c r="L12" s="36">
        <v>3.9</v>
      </c>
      <c r="M12" s="36">
        <v>2.98</v>
      </c>
      <c r="N12" s="36">
        <v>2.62</v>
      </c>
      <c r="O12" s="36">
        <v>2.31</v>
      </c>
      <c r="P12" s="36">
        <v>2.86</v>
      </c>
      <c r="Q12" s="36">
        <v>2.08</v>
      </c>
      <c r="R12" s="36">
        <v>1.82</v>
      </c>
      <c r="S12" s="36">
        <v>1.5</v>
      </c>
      <c r="T12" s="36">
        <v>1.66</v>
      </c>
      <c r="U12" s="36">
        <v>1.28</v>
      </c>
      <c r="V12" s="36">
        <v>0.72</v>
      </c>
      <c r="W12" s="36">
        <v>0.39</v>
      </c>
      <c r="X12" s="36">
        <v>0</v>
      </c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</row>
    <row r="13" spans="1:68" s="12" customFormat="1" x14ac:dyDescent="0.25">
      <c r="A13" s="12" t="s">
        <v>134</v>
      </c>
      <c r="B13" s="36">
        <v>119.6</v>
      </c>
      <c r="C13" s="36">
        <v>103.89</v>
      </c>
      <c r="D13" s="36">
        <v>107.44</v>
      </c>
      <c r="E13" s="36">
        <v>87.71</v>
      </c>
      <c r="F13" s="36">
        <v>60.36</v>
      </c>
      <c r="G13" s="36">
        <v>59.85</v>
      </c>
      <c r="H13" s="36">
        <v>73.84</v>
      </c>
      <c r="I13" s="36">
        <v>63.03</v>
      </c>
      <c r="J13" s="36">
        <v>63.5</v>
      </c>
      <c r="K13" s="36">
        <v>45.41</v>
      </c>
      <c r="L13" s="36">
        <v>72.260000000000005</v>
      </c>
      <c r="M13" s="36">
        <v>68.239999999999995</v>
      </c>
      <c r="N13" s="36">
        <v>40.020000000000003</v>
      </c>
      <c r="O13" s="36">
        <v>34.090000000000003</v>
      </c>
      <c r="P13" s="36">
        <v>32.880000000000003</v>
      </c>
      <c r="Q13" s="36">
        <v>29.85</v>
      </c>
      <c r="R13" s="36">
        <v>27.9</v>
      </c>
      <c r="S13" s="36">
        <v>26.96</v>
      </c>
      <c r="T13" s="36">
        <v>22.85</v>
      </c>
      <c r="U13" s="36">
        <v>22.98</v>
      </c>
      <c r="V13" s="36">
        <v>12.7</v>
      </c>
      <c r="W13" s="36">
        <v>11.47</v>
      </c>
      <c r="X13" s="36">
        <v>12.14</v>
      </c>
      <c r="Y13" s="36">
        <v>9.3699999999999992</v>
      </c>
      <c r="Z13" s="36">
        <v>9.5500000000000007</v>
      </c>
      <c r="AA13" s="36">
        <v>9.4</v>
      </c>
      <c r="AB13" s="36">
        <v>9.57</v>
      </c>
      <c r="AC13" s="36">
        <v>8.52</v>
      </c>
      <c r="AD13" s="36">
        <v>7.69</v>
      </c>
      <c r="AE13" s="36">
        <v>6.21</v>
      </c>
      <c r="AF13" s="36">
        <v>6.15</v>
      </c>
      <c r="AG13" s="36">
        <v>4.3099999999999996</v>
      </c>
      <c r="AH13" s="36">
        <v>4.05</v>
      </c>
      <c r="AI13" s="36">
        <v>5.62</v>
      </c>
      <c r="AJ13" s="36">
        <v>3.06</v>
      </c>
      <c r="AK13" s="36">
        <v>0.5</v>
      </c>
      <c r="AL13" s="36">
        <v>0.27</v>
      </c>
      <c r="AM13" s="36">
        <v>0.3</v>
      </c>
      <c r="AN13" s="36">
        <v>0.39</v>
      </c>
      <c r="AO13" s="36">
        <v>0.57999999999999996</v>
      </c>
      <c r="AP13" s="36">
        <v>0.57999999999999996</v>
      </c>
      <c r="AQ13" s="36">
        <v>0.49</v>
      </c>
      <c r="AR13" s="36">
        <v>0.36</v>
      </c>
      <c r="AS13" s="36">
        <v>0.31</v>
      </c>
      <c r="AT13" s="36">
        <v>0.28000000000000003</v>
      </c>
      <c r="AU13" s="36">
        <v>0.21</v>
      </c>
      <c r="AV13" s="36">
        <v>0</v>
      </c>
      <c r="AW13" s="36">
        <v>0.46</v>
      </c>
      <c r="AX13" s="36">
        <v>0.27</v>
      </c>
      <c r="AY13" s="36">
        <v>0</v>
      </c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</row>
    <row r="14" spans="1:68" s="12" customFormat="1" x14ac:dyDescent="0.25">
      <c r="A14" s="12" t="s">
        <v>135</v>
      </c>
      <c r="B14" s="36"/>
      <c r="C14" s="36">
        <v>4.8499999999999996</v>
      </c>
      <c r="D14" s="36">
        <v>7.06</v>
      </c>
      <c r="E14" s="36">
        <v>4.43</v>
      </c>
      <c r="F14" s="36">
        <v>2.72</v>
      </c>
      <c r="G14" s="36">
        <v>4</v>
      </c>
      <c r="H14" s="36">
        <v>2.8</v>
      </c>
      <c r="I14" s="36">
        <v>2.61</v>
      </c>
      <c r="J14" s="36">
        <v>2.02</v>
      </c>
      <c r="K14" s="36">
        <v>2.73</v>
      </c>
      <c r="L14" s="36">
        <v>1.9</v>
      </c>
      <c r="M14" s="36">
        <v>1.61</v>
      </c>
      <c r="N14" s="36">
        <v>1.31</v>
      </c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</row>
    <row r="15" spans="1:68" x14ac:dyDescent="0.25">
      <c r="A15" s="2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</row>
    <row r="16" spans="1:68" x14ac:dyDescent="0.25">
      <c r="A16" s="32" t="s">
        <v>110</v>
      </c>
      <c r="B16" s="27" t="s">
        <v>131</v>
      </c>
      <c r="C16" s="16" t="s">
        <v>10</v>
      </c>
      <c r="D16" s="16" t="s">
        <v>7</v>
      </c>
      <c r="E16" s="16" t="s">
        <v>6</v>
      </c>
      <c r="F16" s="16" t="s">
        <v>20</v>
      </c>
      <c r="G16" s="16" t="s">
        <v>21</v>
      </c>
      <c r="H16" s="16" t="s">
        <v>22</v>
      </c>
      <c r="I16" s="26" t="s">
        <v>23</v>
      </c>
      <c r="J16" s="26" t="s">
        <v>24</v>
      </c>
      <c r="K16" s="26" t="s">
        <v>25</v>
      </c>
      <c r="L16" s="26" t="s">
        <v>26</v>
      </c>
      <c r="M16" s="26" t="s">
        <v>27</v>
      </c>
      <c r="N16" s="26" t="s">
        <v>28</v>
      </c>
      <c r="O16" s="26" t="s">
        <v>29</v>
      </c>
      <c r="P16" s="26" t="s">
        <v>30</v>
      </c>
      <c r="Q16" s="26" t="s">
        <v>31</v>
      </c>
      <c r="R16" s="26" t="s">
        <v>32</v>
      </c>
      <c r="S16" s="26" t="s">
        <v>33</v>
      </c>
      <c r="T16" s="26" t="s">
        <v>34</v>
      </c>
      <c r="U16" s="26" t="s">
        <v>35</v>
      </c>
      <c r="V16" s="26" t="s">
        <v>36</v>
      </c>
      <c r="W16" s="26" t="s">
        <v>37</v>
      </c>
      <c r="X16" s="26" t="s">
        <v>38</v>
      </c>
      <c r="Y16" s="26" t="s">
        <v>39</v>
      </c>
      <c r="Z16" s="26" t="s">
        <v>40</v>
      </c>
      <c r="AA16" s="26" t="s">
        <v>41</v>
      </c>
      <c r="AB16" s="26" t="s">
        <v>42</v>
      </c>
      <c r="AC16" s="26" t="s">
        <v>43</v>
      </c>
      <c r="AD16" s="26" t="s">
        <v>44</v>
      </c>
      <c r="AE16" s="26" t="s">
        <v>45</v>
      </c>
      <c r="AF16" s="26" t="s">
        <v>46</v>
      </c>
      <c r="AG16" s="26" t="s">
        <v>47</v>
      </c>
      <c r="AH16" s="26" t="s">
        <v>48</v>
      </c>
      <c r="AI16" s="26" t="s">
        <v>49</v>
      </c>
      <c r="AJ16" s="26" t="s">
        <v>50</v>
      </c>
      <c r="AK16" s="26" t="s">
        <v>51</v>
      </c>
      <c r="AL16" s="26" t="s">
        <v>52</v>
      </c>
      <c r="AM16" s="26" t="s">
        <v>53</v>
      </c>
      <c r="AN16" s="26" t="s">
        <v>54</v>
      </c>
      <c r="AO16" s="26" t="s">
        <v>55</v>
      </c>
      <c r="AP16" s="26" t="s">
        <v>56</v>
      </c>
      <c r="AQ16" s="26" t="s">
        <v>57</v>
      </c>
      <c r="AR16" s="26" t="s">
        <v>58</v>
      </c>
      <c r="AS16" s="26" t="s">
        <v>59</v>
      </c>
      <c r="AT16" s="26" t="s">
        <v>60</v>
      </c>
      <c r="AU16" s="26" t="s">
        <v>61</v>
      </c>
      <c r="AV16" s="26" t="s">
        <v>70</v>
      </c>
      <c r="AW16" s="26" t="s">
        <v>71</v>
      </c>
      <c r="AX16" s="26" t="s">
        <v>72</v>
      </c>
      <c r="AY16" s="26" t="s">
        <v>73</v>
      </c>
      <c r="AZ16" s="26" t="s">
        <v>74</v>
      </c>
      <c r="BA16" s="26" t="s">
        <v>75</v>
      </c>
      <c r="BB16" s="26" t="s">
        <v>76</v>
      </c>
      <c r="BC16" s="26" t="s">
        <v>77</v>
      </c>
      <c r="BD16" s="26" t="s">
        <v>78</v>
      </c>
      <c r="BE16" s="26" t="s">
        <v>79</v>
      </c>
      <c r="BF16" s="26" t="s">
        <v>80</v>
      </c>
      <c r="BG16" s="26" t="s">
        <v>81</v>
      </c>
      <c r="BH16" s="26" t="s">
        <v>82</v>
      </c>
      <c r="BI16" s="26" t="s">
        <v>83</v>
      </c>
      <c r="BJ16" s="26" t="s">
        <v>84</v>
      </c>
      <c r="BK16" s="26" t="s">
        <v>85</v>
      </c>
      <c r="BL16" s="26" t="s">
        <v>86</v>
      </c>
      <c r="BM16" s="26" t="s">
        <v>87</v>
      </c>
      <c r="BN16" s="26" t="s">
        <v>88</v>
      </c>
      <c r="BO16" s="26" t="s">
        <v>89</v>
      </c>
      <c r="BP16" s="19"/>
    </row>
    <row r="17" spans="1:68" x14ac:dyDescent="0.25">
      <c r="A17" t="s">
        <v>116</v>
      </c>
      <c r="B17" s="7">
        <f>B10/F10-1</f>
        <v>0.19404684450227716</v>
      </c>
      <c r="C17" s="7">
        <f>C10/G10-1</f>
        <v>0.24185159500693465</v>
      </c>
      <c r="D17" s="7">
        <f>D10/H10-1</f>
        <v>0.21529175050301808</v>
      </c>
      <c r="E17" s="7">
        <f>E10/I10-1</f>
        <v>0.22707340324118208</v>
      </c>
      <c r="F17" s="7">
        <f>F10/J10-1</f>
        <v>0.24883201300020308</v>
      </c>
      <c r="G17" s="7">
        <f>G10/K10-1</f>
        <v>0.27582393275823924</v>
      </c>
      <c r="H17" s="7">
        <f>H10/L10-1</f>
        <v>0.30570814425603077</v>
      </c>
      <c r="I17" s="7">
        <f>I10/M10-1</f>
        <v>0.3115778944736185</v>
      </c>
      <c r="J17" s="7">
        <f>J10/N10-1</f>
        <v>0.2600460711543382</v>
      </c>
      <c r="K17" s="7">
        <f>K10/O10-1</f>
        <v>0.22156174007025142</v>
      </c>
      <c r="L17" s="7">
        <f>L10/P10-1</f>
        <v>0.27419354838709675</v>
      </c>
      <c r="M17" s="7">
        <f>M10/Q10-1</f>
        <v>0.33969849246231165</v>
      </c>
      <c r="N17" s="7">
        <f>N10/R10-1</f>
        <v>0.40287253141831236</v>
      </c>
      <c r="O17" s="7">
        <f>O10/S10-1</f>
        <v>0.40348881304512685</v>
      </c>
      <c r="P17" s="7">
        <f>P10/T10-1</f>
        <v>0.32606941081517338</v>
      </c>
      <c r="Q17" s="7">
        <f>Q10/U10-1</f>
        <v>0.30349344978165949</v>
      </c>
      <c r="R17" s="7">
        <f>R10/V10-1</f>
        <v>0.3230403800475059</v>
      </c>
      <c r="S17" s="7">
        <f>S10/W10-1</f>
        <v>0.34678243105209416</v>
      </c>
      <c r="T17" s="7">
        <f>T10/X10-1</f>
        <v>0.35929786066922653</v>
      </c>
      <c r="U17" s="7">
        <f>U10/Y10-1</f>
        <v>0.31760644418872275</v>
      </c>
      <c r="V17" s="7">
        <f>V10/Z10-1</f>
        <v>0.27963525835866276</v>
      </c>
      <c r="W17" s="7">
        <f>W10/AA10-1</f>
        <v>0.24475524475524457</v>
      </c>
      <c r="X17" s="7">
        <f>X10/AB10-1</f>
        <v>0.22760942760942759</v>
      </c>
      <c r="Y17" s="7">
        <f>Y10/AC10-1</f>
        <v>0.23349893541518796</v>
      </c>
      <c r="Z17" s="7">
        <f>Z10/AD10-1</f>
        <v>0.22761194029850729</v>
      </c>
      <c r="AA17" s="7">
        <f>AA10/AE10-1</f>
        <v>0.23858267716535453</v>
      </c>
      <c r="AB17" s="7">
        <f>AB10/AF10-1</f>
        <v>0.26382978723404249</v>
      </c>
      <c r="AC17" s="7">
        <f>AC10/AG10-1</f>
        <v>0.27396021699819162</v>
      </c>
      <c r="AD17" s="7">
        <f>AD10/AH10-1</f>
        <v>0.25350795135640802</v>
      </c>
      <c r="AE17" s="7">
        <f>AE10/AI10-1</f>
        <v>0.240234375</v>
      </c>
      <c r="AF17" s="7">
        <f>AF10/AJ10-1</f>
        <v>0.24338624338624348</v>
      </c>
      <c r="AG17" s="7">
        <f>AG10/AK10-1</f>
        <v>0.22209944751381205</v>
      </c>
      <c r="AH17" s="7">
        <f>AH10/AL10-1</f>
        <v>0.20247469066366697</v>
      </c>
      <c r="AI17" s="7">
        <f>AI10/AM10-1</f>
        <v>0.17701149425287377</v>
      </c>
      <c r="AJ17" s="7">
        <f>AJ10/AN10-1</f>
        <v>7.8767123287671215E-2</v>
      </c>
      <c r="AK17" s="7">
        <f>AK10/AO10-1</f>
        <v>0.1009732360097324</v>
      </c>
      <c r="AL17" s="7">
        <f>AL10/AP10-1</f>
        <v>0.12674271229404321</v>
      </c>
      <c r="AM17" s="7">
        <f>AM10/AQ10-1</f>
        <v>0.2100139082058412</v>
      </c>
      <c r="AN17" s="7">
        <f>AN10/AR10-1</f>
        <v>0.46979865771812079</v>
      </c>
      <c r="AO17" s="7">
        <f>AO10/AS10-1</f>
        <v>0.48643761301989152</v>
      </c>
      <c r="AP17" s="7">
        <f>AP10/AT10-1</f>
        <v>0.51730769230769225</v>
      </c>
      <c r="AQ17" s="7">
        <f>AQ10/AU10-1</f>
        <v>0.45546558704453433</v>
      </c>
      <c r="AR17" s="7">
        <f>AR10/AV10-1</f>
        <v>0.33932584269662924</v>
      </c>
      <c r="AS17" s="7">
        <f>AS10/AW10-1</f>
        <v>0.30732860520094563</v>
      </c>
      <c r="AT17" s="7">
        <f>AT10/AX10-1</f>
        <v>0.27139364303178493</v>
      </c>
      <c r="AU17" s="11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</row>
    <row r="18" spans="1:68" x14ac:dyDescent="0.25">
      <c r="A18" t="s">
        <v>117</v>
      </c>
      <c r="B18" s="7">
        <f>B11/F11-1</f>
        <v>0.74231332357247437</v>
      </c>
      <c r="C18" s="7">
        <f>C11/G11-1</f>
        <v>0.28217821782178221</v>
      </c>
      <c r="D18" s="7">
        <f>D11/H11-1</f>
        <v>0.2800397219463755</v>
      </c>
      <c r="E18" s="7">
        <f>E11/I11-1</f>
        <v>0.13592233009708732</v>
      </c>
      <c r="F18" s="7">
        <f>F11/J11-1</f>
        <v>-0.18787158145065397</v>
      </c>
      <c r="G18" s="7">
        <f>G11/K11-1</f>
        <v>2.6683608640406531E-2</v>
      </c>
      <c r="H18" s="7">
        <f>H11/L11-1</f>
        <v>0.10781078107810793</v>
      </c>
      <c r="I18" s="7">
        <f>I11/M11-1</f>
        <v>8.7071240105540904E-2</v>
      </c>
      <c r="J18" s="7">
        <f>J11/N11-1</f>
        <v>0.18284106891701835</v>
      </c>
      <c r="K18" s="7">
        <f>K11/O11-1</f>
        <v>0.18345864661654132</v>
      </c>
      <c r="L18" s="7">
        <f>L11/P11-1</f>
        <v>0.24180327868852447</v>
      </c>
      <c r="M18" s="7">
        <f>M11/Q11-1</f>
        <v>0.28474576271186436</v>
      </c>
      <c r="N18" s="7">
        <f>N11/R11-1</f>
        <v>0.23867595818815324</v>
      </c>
      <c r="O18" s="7">
        <f>O11/S11-1</f>
        <v>0.21350364963503643</v>
      </c>
      <c r="P18" s="7">
        <f>P11/T11-1</f>
        <v>2.0920502092050208E-2</v>
      </c>
      <c r="Q18" s="7">
        <f>Q11/U11-1</f>
        <v>-4.2207792207792139E-2</v>
      </c>
      <c r="R18" s="7">
        <f>R11/V11-1</f>
        <v>-4.6511627906976605E-2</v>
      </c>
      <c r="S18" s="7">
        <f>S11/W11-1</f>
        <v>-7.8991596638655404E-2</v>
      </c>
      <c r="T18" s="7">
        <f>T11/X11-1</f>
        <v>9.8591549295774517E-3</v>
      </c>
      <c r="U18" s="7">
        <f>U11/Y11-1</f>
        <v>8.2601054481546532E-2</v>
      </c>
      <c r="V18" s="7">
        <f>V11/Z11-1</f>
        <v>0.19920318725099606</v>
      </c>
      <c r="W18" s="7">
        <f>W11/AA11-1</f>
        <v>0.36467889908256867</v>
      </c>
      <c r="X18" s="7">
        <f>X11/AB11-1</f>
        <v>0.48225469728601245</v>
      </c>
      <c r="Y18" s="7">
        <f>Y11/AC11-1</f>
        <v>0.57617728531855983</v>
      </c>
      <c r="Z18" s="7">
        <f>Z11/AD11-1</f>
        <v>0.60897435897435881</v>
      </c>
      <c r="AA18" s="7">
        <f>AA11/AE11-1</f>
        <v>0.74400000000000022</v>
      </c>
      <c r="AB18" s="7">
        <f>AB11/AF11-1</f>
        <v>0.97119341563785988</v>
      </c>
      <c r="AC18" s="7">
        <f>AC11/AG11-1</f>
        <v>1.136094674556213</v>
      </c>
      <c r="AD18" s="7">
        <f>AD11/AH11-1</f>
        <v>1.2446043165467628</v>
      </c>
      <c r="AE18" s="7">
        <f>AE11/AI11-1</f>
        <v>1.192982456140351</v>
      </c>
      <c r="AF18" s="7" t="e">
        <f>AF11/AJ11-1</f>
        <v>#DIV/0!</v>
      </c>
      <c r="AG18" s="7">
        <f>AG11/AK11-1</f>
        <v>1.0609756097560976</v>
      </c>
      <c r="AH18" s="7">
        <f>AH11/AL11-1</f>
        <v>1.0441176470588234</v>
      </c>
      <c r="AI18" s="7" t="e">
        <f>AI11/AM11-1</f>
        <v>#DIV/0!</v>
      </c>
      <c r="AJ18" s="7" t="e">
        <f>AJ11/AN11-1</f>
        <v>#DIV/0!</v>
      </c>
      <c r="AK18" s="7" t="e">
        <f>AK11/AO11-1</f>
        <v>#DIV/0!</v>
      </c>
      <c r="AL18" s="7" t="e">
        <f>AL11/AP11-1</f>
        <v>#DIV/0!</v>
      </c>
      <c r="AM18" s="7" t="e">
        <f>AM11/AQ11-1</f>
        <v>#DIV/0!</v>
      </c>
      <c r="AN18" s="7" t="e">
        <f>AN11/AR11-1</f>
        <v>#DIV/0!</v>
      </c>
      <c r="AO18" s="7" t="e">
        <f>AO11/AS11-1</f>
        <v>#DIV/0!</v>
      </c>
      <c r="AP18" s="7" t="e">
        <f>AP11/AT11-1</f>
        <v>#DIV/0!</v>
      </c>
      <c r="AQ18" s="7" t="e">
        <f>AQ11/AU11-1</f>
        <v>#DIV/0!</v>
      </c>
      <c r="AR18" s="7" t="e">
        <f>AR11/AV11-1</f>
        <v>#DIV/0!</v>
      </c>
      <c r="AS18" s="7" t="e">
        <f>AS11/AW11-1</f>
        <v>#DIV/0!</v>
      </c>
      <c r="AT18" s="7" t="e">
        <f>AT11/AX11-1</f>
        <v>#DIV/0!</v>
      </c>
      <c r="AU18" s="11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</row>
    <row r="19" spans="1:68" x14ac:dyDescent="0.25">
      <c r="A19" t="s">
        <v>118</v>
      </c>
      <c r="B19" s="7">
        <f>B12/F12-1</f>
        <v>1.1629955947136565</v>
      </c>
      <c r="C19" s="7">
        <f>C12/G12-1</f>
        <v>0.66666666666666674</v>
      </c>
      <c r="D19" s="7">
        <f>D12/H12-1</f>
        <v>0.62388591800356497</v>
      </c>
      <c r="E19" s="7">
        <f>E12/I12-1</f>
        <v>0.52242152466367719</v>
      </c>
      <c r="F19" s="7">
        <f>F12/J12-1</f>
        <v>0.17010309278350522</v>
      </c>
      <c r="G19" s="7">
        <f>G12/K12-1</f>
        <v>0.44374999999999987</v>
      </c>
      <c r="H19" s="7">
        <f>H12/L12-1</f>
        <v>0.43846153846153868</v>
      </c>
      <c r="I19" s="7">
        <f>I12/M12-1</f>
        <v>0.49664429530201337</v>
      </c>
      <c r="J19" s="7">
        <f>J12/N12-1</f>
        <v>0.48091603053435095</v>
      </c>
      <c r="K19" s="7">
        <f>K12/O12-1</f>
        <v>0.38528138528138522</v>
      </c>
      <c r="L19" s="7">
        <f>L12/P12-1</f>
        <v>0.36363636363636376</v>
      </c>
      <c r="M19" s="7">
        <f>M12/Q12-1</f>
        <v>0.43269230769230771</v>
      </c>
      <c r="N19" s="7">
        <f>N12/R12-1</f>
        <v>0.43956043956043955</v>
      </c>
      <c r="O19" s="7">
        <f>O12/S12-1</f>
        <v>0.54</v>
      </c>
      <c r="P19" s="7">
        <f>P12/T12-1</f>
        <v>0.72289156626506035</v>
      </c>
      <c r="Q19" s="7">
        <f>Q12/U12-1</f>
        <v>0.625</v>
      </c>
      <c r="R19" s="7">
        <f>R12/V12-1</f>
        <v>1.5277777777777781</v>
      </c>
      <c r="S19" s="7">
        <f>S12/W12-1</f>
        <v>2.8461538461538458</v>
      </c>
      <c r="T19" s="7" t="e">
        <f>T12/X12-1</f>
        <v>#DIV/0!</v>
      </c>
      <c r="U19" s="7" t="e">
        <f>U12/Y12-1</f>
        <v>#DIV/0!</v>
      </c>
      <c r="V19" s="7" t="e">
        <f>V12/Z12-1</f>
        <v>#DIV/0!</v>
      </c>
      <c r="W19" s="7" t="e">
        <f>W12/AA12-1</f>
        <v>#DIV/0!</v>
      </c>
      <c r="X19" s="7" t="e">
        <f>X12/AB12-1</f>
        <v>#DIV/0!</v>
      </c>
      <c r="Y19" s="7" t="e">
        <f>Y12/AC12-1</f>
        <v>#DIV/0!</v>
      </c>
      <c r="Z19" s="7" t="e">
        <f>Z12/AD12-1</f>
        <v>#DIV/0!</v>
      </c>
      <c r="AA19" s="7" t="e">
        <f>AA12/AE12-1</f>
        <v>#DIV/0!</v>
      </c>
      <c r="AB19" s="7" t="e">
        <f>AB12/AF12-1</f>
        <v>#DIV/0!</v>
      </c>
      <c r="AC19" s="7" t="e">
        <f>AC12/AG12-1</f>
        <v>#DIV/0!</v>
      </c>
      <c r="AD19" s="7" t="e">
        <f>AD12/AH12-1</f>
        <v>#DIV/0!</v>
      </c>
      <c r="AE19" s="7" t="e">
        <f>AE12/AI12-1</f>
        <v>#DIV/0!</v>
      </c>
      <c r="AF19" s="7" t="e">
        <f>AF12/AJ12-1</f>
        <v>#DIV/0!</v>
      </c>
      <c r="AG19" s="7" t="e">
        <f>AG12/AK12-1</f>
        <v>#DIV/0!</v>
      </c>
      <c r="AH19" s="7" t="e">
        <f>AH12/AL12-1</f>
        <v>#DIV/0!</v>
      </c>
      <c r="AI19" s="7" t="e">
        <f>AI12/AM12-1</f>
        <v>#DIV/0!</v>
      </c>
      <c r="AJ19" s="7" t="e">
        <f>AJ12/AN12-1</f>
        <v>#DIV/0!</v>
      </c>
      <c r="AK19" s="7" t="e">
        <f>AK12/AO12-1</f>
        <v>#DIV/0!</v>
      </c>
      <c r="AL19" s="7" t="e">
        <f>AL12/AP12-1</f>
        <v>#DIV/0!</v>
      </c>
      <c r="AM19" s="7" t="e">
        <f>AM12/AQ12-1</f>
        <v>#DIV/0!</v>
      </c>
      <c r="AN19" s="7" t="e">
        <f>AN12/AR12-1</f>
        <v>#DIV/0!</v>
      </c>
      <c r="AO19" s="7" t="e">
        <f>AO12/AS12-1</f>
        <v>#DIV/0!</v>
      </c>
      <c r="AP19" s="7" t="e">
        <f>AP12/AT12-1</f>
        <v>#DIV/0!</v>
      </c>
      <c r="AQ19" s="7" t="e">
        <f>AQ12/AU12-1</f>
        <v>#DIV/0!</v>
      </c>
      <c r="AR19" s="7" t="e">
        <f>AR12/AV12-1</f>
        <v>#DIV/0!</v>
      </c>
      <c r="AS19" s="7" t="e">
        <f>AS12/AW12-1</f>
        <v>#DIV/0!</v>
      </c>
      <c r="AT19" s="7" t="e">
        <f>AT12/AX12-1</f>
        <v>#DIV/0!</v>
      </c>
      <c r="AU19" s="11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</row>
    <row r="20" spans="1:68" x14ac:dyDescent="0.25">
      <c r="A20" t="s">
        <v>134</v>
      </c>
      <c r="B20" s="7">
        <f t="shared" ref="B20:B21" si="4">B13/F13-1</f>
        <v>0.9814446653412856</v>
      </c>
      <c r="C20" s="7">
        <f>C13/G13-1</f>
        <v>0.73583959899749374</v>
      </c>
      <c r="D20" s="7">
        <f t="shared" ref="D20:AT20" si="5">D13/H13-1</f>
        <v>0.45503791982665209</v>
      </c>
      <c r="E20" s="7">
        <f t="shared" si="5"/>
        <v>0.39155957480564796</v>
      </c>
      <c r="F20" s="7">
        <f t="shared" si="5"/>
        <v>-4.9448818897637858E-2</v>
      </c>
      <c r="G20" s="7">
        <f t="shared" si="5"/>
        <v>0.31799163179916334</v>
      </c>
      <c r="H20" s="7">
        <f t="shared" si="5"/>
        <v>2.1865485745917512E-2</v>
      </c>
      <c r="I20" s="7">
        <f t="shared" si="5"/>
        <v>-7.6348182883938964E-2</v>
      </c>
      <c r="J20" s="7">
        <f t="shared" si="5"/>
        <v>0.5867066466766615</v>
      </c>
      <c r="K20" s="7">
        <f t="shared" si="5"/>
        <v>0.33206218832502166</v>
      </c>
      <c r="L20" s="7">
        <f t="shared" si="5"/>
        <v>1.1976885644768855</v>
      </c>
      <c r="M20" s="7">
        <f t="shared" si="5"/>
        <v>1.2860971524288103</v>
      </c>
      <c r="N20" s="7">
        <f t="shared" si="5"/>
        <v>0.43440860215053778</v>
      </c>
      <c r="O20" s="7">
        <f t="shared" si="5"/>
        <v>0.26446587537091992</v>
      </c>
      <c r="P20" s="7">
        <f t="shared" si="5"/>
        <v>0.43894967177242883</v>
      </c>
      <c r="Q20" s="7">
        <f t="shared" si="5"/>
        <v>0.29895561357702349</v>
      </c>
      <c r="R20" s="7">
        <f t="shared" si="5"/>
        <v>1.1968503937007875</v>
      </c>
      <c r="S20" s="7">
        <f t="shared" si="5"/>
        <v>1.3504795117698345</v>
      </c>
      <c r="T20" s="7">
        <f t="shared" si="5"/>
        <v>0.88220757825370688</v>
      </c>
      <c r="U20" s="7">
        <f t="shared" si="5"/>
        <v>1.4525080042689438</v>
      </c>
      <c r="V20" s="7">
        <f t="shared" si="5"/>
        <v>0.32984293193717251</v>
      </c>
      <c r="W20" s="7">
        <f t="shared" si="5"/>
        <v>0.22021276595744688</v>
      </c>
      <c r="X20" s="7">
        <f t="shared" si="5"/>
        <v>0.26854754440961348</v>
      </c>
      <c r="Y20" s="7">
        <f t="shared" si="5"/>
        <v>9.9765258215962493E-2</v>
      </c>
      <c r="Z20" s="7">
        <f t="shared" si="5"/>
        <v>0.24187256176853067</v>
      </c>
      <c r="AA20" s="7">
        <f t="shared" si="5"/>
        <v>0.51368760064412244</v>
      </c>
      <c r="AB20" s="7">
        <f t="shared" si="5"/>
        <v>0.55609756097560981</v>
      </c>
      <c r="AC20" s="7">
        <f t="shared" si="5"/>
        <v>0.97679814385150809</v>
      </c>
      <c r="AD20" s="7">
        <f t="shared" si="5"/>
        <v>0.89876543209876569</v>
      </c>
      <c r="AE20" s="7">
        <f t="shared" si="5"/>
        <v>0.104982206405694</v>
      </c>
      <c r="AF20" s="7">
        <f t="shared" si="5"/>
        <v>1.0098039215686274</v>
      </c>
      <c r="AG20" s="7">
        <f t="shared" si="5"/>
        <v>7.6199999999999992</v>
      </c>
      <c r="AH20" s="7">
        <f t="shared" si="5"/>
        <v>13.999999999999998</v>
      </c>
      <c r="AI20" s="7">
        <f t="shared" si="5"/>
        <v>17.733333333333334</v>
      </c>
      <c r="AJ20" s="7">
        <f t="shared" si="5"/>
        <v>6.8461538461538458</v>
      </c>
      <c r="AK20" s="7">
        <f t="shared" si="5"/>
        <v>-0.13793103448275856</v>
      </c>
      <c r="AL20" s="7">
        <f t="shared" si="5"/>
        <v>-0.53448275862068961</v>
      </c>
      <c r="AM20" s="7">
        <f t="shared" si="5"/>
        <v>-0.38775510204081631</v>
      </c>
      <c r="AN20" s="7">
        <f t="shared" si="5"/>
        <v>8.3333333333333481E-2</v>
      </c>
      <c r="AO20" s="7">
        <f t="shared" si="5"/>
        <v>0.87096774193548376</v>
      </c>
      <c r="AP20" s="7">
        <f t="shared" si="5"/>
        <v>1.0714285714285712</v>
      </c>
      <c r="AQ20" s="7">
        <f t="shared" si="5"/>
        <v>1.3333333333333335</v>
      </c>
      <c r="AR20" s="7" t="e">
        <f t="shared" si="5"/>
        <v>#DIV/0!</v>
      </c>
      <c r="AS20" s="7">
        <f t="shared" si="5"/>
        <v>-0.32608695652173914</v>
      </c>
      <c r="AT20" s="7">
        <f t="shared" si="5"/>
        <v>3.7037037037036979E-2</v>
      </c>
      <c r="AU20" s="11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</row>
    <row r="21" spans="1:68" x14ac:dyDescent="0.25">
      <c r="A21" t="s">
        <v>135</v>
      </c>
      <c r="B21" s="7">
        <f t="shared" si="4"/>
        <v>-1</v>
      </c>
      <c r="C21" s="7">
        <f>C14/G14-1</f>
        <v>0.21249999999999991</v>
      </c>
      <c r="D21" s="7">
        <f t="shared" ref="D21:AT21" si="6">D14/H14-1</f>
        <v>1.5214285714285714</v>
      </c>
      <c r="E21" s="7">
        <f t="shared" si="6"/>
        <v>0.69731800766283514</v>
      </c>
      <c r="F21" s="7">
        <f t="shared" si="6"/>
        <v>0.34653465346534662</v>
      </c>
      <c r="G21" s="7">
        <f t="shared" si="6"/>
        <v>0.4652014652014651</v>
      </c>
      <c r="H21" s="7">
        <f t="shared" si="6"/>
        <v>0.47368421052631571</v>
      </c>
      <c r="I21" s="7">
        <f t="shared" si="6"/>
        <v>0.62111801242236009</v>
      </c>
      <c r="J21" s="7">
        <f t="shared" si="6"/>
        <v>0.54198473282442738</v>
      </c>
      <c r="K21" s="7" t="e">
        <f t="shared" si="6"/>
        <v>#DIV/0!</v>
      </c>
      <c r="L21" s="7" t="e">
        <f t="shared" si="6"/>
        <v>#DIV/0!</v>
      </c>
      <c r="M21" s="7" t="e">
        <f t="shared" si="6"/>
        <v>#DIV/0!</v>
      </c>
      <c r="N21" s="7" t="e">
        <f t="shared" si="6"/>
        <v>#DIV/0!</v>
      </c>
      <c r="O21" s="7" t="e">
        <f t="shared" si="6"/>
        <v>#DIV/0!</v>
      </c>
      <c r="P21" s="7" t="e">
        <f t="shared" si="6"/>
        <v>#DIV/0!</v>
      </c>
      <c r="Q21" s="7" t="e">
        <f t="shared" si="6"/>
        <v>#DIV/0!</v>
      </c>
      <c r="R21" s="7" t="e">
        <f t="shared" si="6"/>
        <v>#DIV/0!</v>
      </c>
      <c r="S21" s="7" t="e">
        <f t="shared" si="6"/>
        <v>#DIV/0!</v>
      </c>
      <c r="T21" s="7" t="e">
        <f t="shared" si="6"/>
        <v>#DIV/0!</v>
      </c>
      <c r="U21" s="7" t="e">
        <f t="shared" si="6"/>
        <v>#DIV/0!</v>
      </c>
      <c r="V21" s="7" t="e">
        <f t="shared" si="6"/>
        <v>#DIV/0!</v>
      </c>
      <c r="W21" s="7" t="e">
        <f t="shared" si="6"/>
        <v>#DIV/0!</v>
      </c>
      <c r="X21" s="7" t="e">
        <f t="shared" si="6"/>
        <v>#DIV/0!</v>
      </c>
      <c r="Y21" s="7" t="e">
        <f t="shared" si="6"/>
        <v>#DIV/0!</v>
      </c>
      <c r="Z21" s="7" t="e">
        <f t="shared" si="6"/>
        <v>#DIV/0!</v>
      </c>
      <c r="AA21" s="7" t="e">
        <f t="shared" si="6"/>
        <v>#DIV/0!</v>
      </c>
      <c r="AB21" s="7" t="e">
        <f t="shared" si="6"/>
        <v>#DIV/0!</v>
      </c>
      <c r="AC21" s="7" t="e">
        <f t="shared" si="6"/>
        <v>#DIV/0!</v>
      </c>
      <c r="AD21" s="7" t="e">
        <f t="shared" si="6"/>
        <v>#DIV/0!</v>
      </c>
      <c r="AE21" s="7" t="e">
        <f t="shared" si="6"/>
        <v>#DIV/0!</v>
      </c>
      <c r="AF21" s="7" t="e">
        <f t="shared" si="6"/>
        <v>#DIV/0!</v>
      </c>
      <c r="AG21" s="7" t="e">
        <f t="shared" si="6"/>
        <v>#DIV/0!</v>
      </c>
      <c r="AH21" s="7" t="e">
        <f t="shared" si="6"/>
        <v>#DIV/0!</v>
      </c>
      <c r="AI21" s="7" t="e">
        <f t="shared" si="6"/>
        <v>#DIV/0!</v>
      </c>
      <c r="AJ21" s="7" t="e">
        <f t="shared" si="6"/>
        <v>#DIV/0!</v>
      </c>
      <c r="AK21" s="7" t="e">
        <f t="shared" si="6"/>
        <v>#DIV/0!</v>
      </c>
      <c r="AL21" s="7" t="e">
        <f t="shared" si="6"/>
        <v>#DIV/0!</v>
      </c>
      <c r="AM21" s="7" t="e">
        <f t="shared" si="6"/>
        <v>#DIV/0!</v>
      </c>
      <c r="AN21" s="7" t="e">
        <f t="shared" si="6"/>
        <v>#DIV/0!</v>
      </c>
      <c r="AO21" s="7" t="e">
        <f t="shared" si="6"/>
        <v>#DIV/0!</v>
      </c>
      <c r="AP21" s="7" t="e">
        <f t="shared" si="6"/>
        <v>#DIV/0!</v>
      </c>
      <c r="AQ21" s="7" t="e">
        <f t="shared" si="6"/>
        <v>#DIV/0!</v>
      </c>
      <c r="AR21" s="7" t="e">
        <f t="shared" si="6"/>
        <v>#DIV/0!</v>
      </c>
      <c r="AS21" s="7" t="e">
        <f t="shared" si="6"/>
        <v>#DIV/0!</v>
      </c>
      <c r="AT21" s="7" t="e">
        <f t="shared" si="6"/>
        <v>#DIV/0!</v>
      </c>
      <c r="AU21" s="11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</row>
    <row r="22" spans="1:68" x14ac:dyDescent="0.25">
      <c r="A22" s="21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</row>
    <row r="23" spans="1:68" s="22" customFormat="1" x14ac:dyDescent="0.25">
      <c r="A23" s="16" t="s">
        <v>64</v>
      </c>
      <c r="B23" s="22">
        <v>2020</v>
      </c>
      <c r="C23" s="22">
        <v>2019</v>
      </c>
      <c r="D23" s="22">
        <v>2018</v>
      </c>
      <c r="E23" s="22">
        <v>2017</v>
      </c>
      <c r="F23" s="22">
        <v>2016</v>
      </c>
      <c r="G23" s="22">
        <v>2015</v>
      </c>
      <c r="H23" s="22">
        <v>2014</v>
      </c>
      <c r="I23" s="22">
        <v>2013</v>
      </c>
      <c r="J23" s="22">
        <v>2012</v>
      </c>
      <c r="K23" s="22">
        <v>2011</v>
      </c>
      <c r="L23" s="22">
        <v>2010</v>
      </c>
      <c r="M23" s="22">
        <v>2009</v>
      </c>
      <c r="N23" s="22">
        <v>2008</v>
      </c>
      <c r="O23" s="22">
        <v>2007</v>
      </c>
      <c r="P23" s="22">
        <v>2006</v>
      </c>
      <c r="Q23" s="22">
        <v>2005</v>
      </c>
    </row>
    <row r="24" spans="1:68" s="12" customFormat="1" x14ac:dyDescent="0.25">
      <c r="A24" s="12" t="s">
        <v>116</v>
      </c>
      <c r="B24" s="36">
        <v>249.96</v>
      </c>
      <c r="C24" s="36">
        <v>201.56</v>
      </c>
      <c r="D24" s="36">
        <v>157.94</v>
      </c>
      <c r="E24" s="36">
        <v>116.93</v>
      </c>
      <c r="F24" s="36">
        <v>88.31</v>
      </c>
      <c r="G24" s="36">
        <v>67.8</v>
      </c>
      <c r="H24" s="36">
        <v>55.05</v>
      </c>
      <c r="I24" s="36">
        <v>43.75</v>
      </c>
      <c r="J24" s="36">
        <v>36.090000000000003</v>
      </c>
      <c r="K24" s="36">
        <v>32.049999999999997</v>
      </c>
      <c r="L24" s="36">
        <v>21.63</v>
      </c>
      <c r="M24" s="36">
        <v>16.7</v>
      </c>
      <c r="N24" s="36">
        <v>13.65</v>
      </c>
      <c r="O24" s="36">
        <v>12.05</v>
      </c>
      <c r="P24" s="36">
        <v>9.9700000000000006</v>
      </c>
      <c r="Q24" s="36">
        <v>6.82</v>
      </c>
    </row>
    <row r="25" spans="1:68" s="12" customFormat="1" x14ac:dyDescent="0.25">
      <c r="A25" s="12" t="s">
        <v>117</v>
      </c>
      <c r="B25" s="36">
        <v>37.159999999999997</v>
      </c>
      <c r="C25" s="36">
        <v>34.590000000000003</v>
      </c>
      <c r="D25" s="36">
        <v>30.42</v>
      </c>
      <c r="E25" s="36">
        <v>24.43</v>
      </c>
      <c r="F25" s="36">
        <v>25.3</v>
      </c>
      <c r="G25" s="36">
        <v>22.18</v>
      </c>
      <c r="H25" s="36">
        <v>14.03</v>
      </c>
      <c r="I25" s="36">
        <v>6.65</v>
      </c>
      <c r="J25" s="36">
        <v>3.17</v>
      </c>
      <c r="K25" s="36">
        <v>1.06</v>
      </c>
      <c r="L25" s="36">
        <v>0.28000000000000003</v>
      </c>
      <c r="M25" s="36"/>
      <c r="N25" s="36"/>
      <c r="O25" s="36"/>
      <c r="P25" s="36"/>
      <c r="Q25" s="36"/>
    </row>
    <row r="26" spans="1:68" s="12" customFormat="1" x14ac:dyDescent="0.25">
      <c r="A26" s="12" t="s">
        <v>118</v>
      </c>
      <c r="B26" s="36">
        <v>25.07</v>
      </c>
      <c r="C26" s="36">
        <v>17.16</v>
      </c>
      <c r="D26" s="36">
        <v>11.8</v>
      </c>
      <c r="E26" s="36">
        <v>8.25</v>
      </c>
      <c r="F26" s="36">
        <v>4.04</v>
      </c>
      <c r="G26" s="36">
        <v>0.59</v>
      </c>
      <c r="H26" s="36"/>
      <c r="I26" s="36"/>
      <c r="J26" s="36"/>
      <c r="K26" s="36"/>
      <c r="L26" s="36"/>
      <c r="M26" s="36"/>
      <c r="N26" s="36"/>
      <c r="O26" s="36"/>
      <c r="P26" s="36"/>
      <c r="Q26" s="36"/>
    </row>
    <row r="27" spans="1:68" s="12" customFormat="1" x14ac:dyDescent="0.25">
      <c r="A27" s="12" t="s">
        <v>134</v>
      </c>
      <c r="B27" s="36">
        <v>315.36</v>
      </c>
      <c r="C27" s="36">
        <v>245.78</v>
      </c>
      <c r="D27" s="36">
        <v>214.61</v>
      </c>
      <c r="E27" s="36">
        <v>117.59</v>
      </c>
      <c r="F27" s="36">
        <v>70</v>
      </c>
      <c r="G27" s="36">
        <v>40.46</v>
      </c>
      <c r="H27" s="36">
        <v>31.98</v>
      </c>
      <c r="I27" s="36">
        <v>20.13</v>
      </c>
      <c r="J27" s="36">
        <v>4.13</v>
      </c>
      <c r="K27" s="36">
        <v>2.04</v>
      </c>
      <c r="L27" s="36">
        <v>1.17</v>
      </c>
      <c r="M27" s="36">
        <v>1.1200000000000001</v>
      </c>
      <c r="N27" s="36">
        <v>0.15</v>
      </c>
      <c r="O27" s="36"/>
      <c r="P27" s="36"/>
      <c r="Q27" s="36"/>
    </row>
    <row r="28" spans="1:68" s="12" customFormat="1" x14ac:dyDescent="0.25">
      <c r="A28" s="12" t="s">
        <v>135</v>
      </c>
      <c r="B28" s="36">
        <v>16.93</v>
      </c>
      <c r="C28" s="36">
        <v>11.43</v>
      </c>
      <c r="D28" s="36">
        <v>7.56</v>
      </c>
      <c r="E28" s="36">
        <v>4.7300000000000004</v>
      </c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</row>
    <row r="29" spans="1:68" x14ac:dyDescent="0.25">
      <c r="A29" s="21"/>
      <c r="B29" s="11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1"/>
      <c r="O29" s="1"/>
      <c r="P29" s="1"/>
      <c r="Q29" s="1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</row>
    <row r="30" spans="1:68" s="22" customFormat="1" x14ac:dyDescent="0.25">
      <c r="A30" s="16" t="s">
        <v>63</v>
      </c>
      <c r="B30" s="27" t="s">
        <v>131</v>
      </c>
      <c r="C30" s="22" t="s">
        <v>10</v>
      </c>
      <c r="D30" s="22" t="s">
        <v>7</v>
      </c>
      <c r="E30" s="22" t="s">
        <v>6</v>
      </c>
      <c r="F30" s="22" t="s">
        <v>20</v>
      </c>
      <c r="G30" s="22" t="s">
        <v>21</v>
      </c>
      <c r="H30" s="22" t="s">
        <v>22</v>
      </c>
      <c r="I30" s="22" t="s">
        <v>23</v>
      </c>
      <c r="J30" s="22" t="s">
        <v>24</v>
      </c>
      <c r="K30" s="22" t="s">
        <v>25</v>
      </c>
      <c r="L30" s="22" t="s">
        <v>26</v>
      </c>
      <c r="M30" s="22" t="s">
        <v>27</v>
      </c>
      <c r="N30" s="22" t="s">
        <v>28</v>
      </c>
      <c r="O30" s="22" t="s">
        <v>29</v>
      </c>
      <c r="P30" s="22" t="s">
        <v>30</v>
      </c>
      <c r="Q30" s="22" t="s">
        <v>31</v>
      </c>
      <c r="R30" s="22" t="s">
        <v>32</v>
      </c>
      <c r="S30" s="26" t="s">
        <v>33</v>
      </c>
      <c r="T30" s="26" t="s">
        <v>34</v>
      </c>
      <c r="U30" s="26" t="s">
        <v>35</v>
      </c>
      <c r="V30" s="26" t="s">
        <v>36</v>
      </c>
      <c r="W30" s="26" t="s">
        <v>37</v>
      </c>
      <c r="X30" s="26" t="s">
        <v>38</v>
      </c>
      <c r="Y30" s="26" t="s">
        <v>39</v>
      </c>
      <c r="Z30" s="26" t="s">
        <v>40</v>
      </c>
      <c r="AA30" s="26" t="s">
        <v>41</v>
      </c>
      <c r="AB30" s="26" t="s">
        <v>42</v>
      </c>
      <c r="AC30" s="26" t="s">
        <v>43</v>
      </c>
      <c r="AD30" s="26" t="s">
        <v>44</v>
      </c>
      <c r="AE30" s="26" t="s">
        <v>45</v>
      </c>
      <c r="AF30" s="26" t="s">
        <v>46</v>
      </c>
      <c r="AG30" s="26" t="s">
        <v>47</v>
      </c>
      <c r="AH30" s="26" t="s">
        <v>48</v>
      </c>
      <c r="AI30" s="26" t="s">
        <v>49</v>
      </c>
      <c r="AJ30" s="26" t="s">
        <v>50</v>
      </c>
      <c r="AK30" s="26" t="s">
        <v>51</v>
      </c>
      <c r="AL30" s="26" t="s">
        <v>52</v>
      </c>
      <c r="AM30" s="26" t="s">
        <v>53</v>
      </c>
      <c r="AN30" s="26" t="s">
        <v>54</v>
      </c>
      <c r="AO30" s="26" t="s">
        <v>55</v>
      </c>
      <c r="AP30" s="26" t="s">
        <v>56</v>
      </c>
      <c r="AQ30" s="26" t="s">
        <v>57</v>
      </c>
      <c r="AR30" s="26" t="s">
        <v>58</v>
      </c>
      <c r="AS30" s="26" t="s">
        <v>59</v>
      </c>
      <c r="AT30" s="26" t="s">
        <v>60</v>
      </c>
      <c r="AU30" s="26" t="s">
        <v>61</v>
      </c>
      <c r="AV30" s="26" t="s">
        <v>70</v>
      </c>
      <c r="AW30" s="26" t="s">
        <v>71</v>
      </c>
      <c r="AX30" s="26" t="s">
        <v>72</v>
      </c>
      <c r="AY30" s="26" t="s">
        <v>73</v>
      </c>
      <c r="AZ30" s="26" t="s">
        <v>74</v>
      </c>
      <c r="BA30" s="26" t="s">
        <v>75</v>
      </c>
      <c r="BB30" s="26" t="s">
        <v>76</v>
      </c>
      <c r="BC30" s="26" t="s">
        <v>77</v>
      </c>
      <c r="BD30" s="26" t="s">
        <v>78</v>
      </c>
      <c r="BE30" s="26" t="s">
        <v>79</v>
      </c>
      <c r="BF30" s="26" t="s">
        <v>80</v>
      </c>
      <c r="BG30" s="26" t="s">
        <v>81</v>
      </c>
      <c r="BH30" s="26" t="s">
        <v>82</v>
      </c>
      <c r="BI30" s="26" t="s">
        <v>83</v>
      </c>
      <c r="BJ30" s="26" t="s">
        <v>84</v>
      </c>
      <c r="BK30" s="26" t="s">
        <v>85</v>
      </c>
      <c r="BL30" s="26" t="s">
        <v>86</v>
      </c>
      <c r="BM30" s="26" t="s">
        <v>87</v>
      </c>
      <c r="BN30" s="26" t="s">
        <v>88</v>
      </c>
      <c r="BO30" s="26" t="s">
        <v>89</v>
      </c>
    </row>
    <row r="31" spans="1:68" s="34" customFormat="1" ht="17.25" thickBot="1" x14ac:dyDescent="0.3">
      <c r="A31" s="34" t="s">
        <v>116</v>
      </c>
      <c r="B31" s="34">
        <v>2.97</v>
      </c>
      <c r="C31" s="38">
        <v>3.75</v>
      </c>
      <c r="D31" s="38">
        <v>1.18</v>
      </c>
      <c r="E31" s="38">
        <v>1.74</v>
      </c>
      <c r="F31" s="38">
        <v>1.59</v>
      </c>
      <c r="G31" s="38">
        <v>1.57</v>
      </c>
      <c r="H31" s="38">
        <v>1.3</v>
      </c>
      <c r="I31" s="38">
        <v>1.47</v>
      </c>
      <c r="J31" s="38">
        <v>0.6</v>
      </c>
      <c r="K31" s="38">
        <v>0.76</v>
      </c>
      <c r="L31" s="38">
        <v>0.3</v>
      </c>
      <c r="M31" s="38">
        <v>0.89</v>
      </c>
      <c r="N31" s="38">
        <v>0.85</v>
      </c>
      <c r="O31" s="38">
        <v>0.64</v>
      </c>
      <c r="P31" s="38">
        <v>0.41</v>
      </c>
      <c r="Q31" s="38">
        <v>0.28999999999999998</v>
      </c>
      <c r="R31" s="38">
        <v>0.15</v>
      </c>
      <c r="S31" s="38">
        <v>0.4</v>
      </c>
      <c r="T31" s="38">
        <v>0.16</v>
      </c>
      <c r="U31" s="38">
        <v>0.12</v>
      </c>
      <c r="V31" s="38">
        <v>0.09</v>
      </c>
      <c r="W31" s="38">
        <v>0.06</v>
      </c>
      <c r="X31" s="38">
        <v>0.1</v>
      </c>
      <c r="Y31" s="38">
        <v>7.0000000000000007E-2</v>
      </c>
      <c r="Z31" s="38">
        <v>0.06</v>
      </c>
      <c r="AA31" s="38">
        <v>0.05</v>
      </c>
      <c r="AB31" s="38">
        <v>0.2</v>
      </c>
      <c r="AC31" s="38">
        <v>0.14000000000000001</v>
      </c>
      <c r="AD31" s="38">
        <v>0.16</v>
      </c>
      <c r="AE31" s="38">
        <v>0.12</v>
      </c>
      <c r="AF31" s="38">
        <v>0.11</v>
      </c>
      <c r="AG31" s="38">
        <v>7.0000000000000007E-2</v>
      </c>
      <c r="AH31" s="38">
        <v>7.0000000000000007E-2</v>
      </c>
      <c r="AI31" s="38">
        <v>0.01</v>
      </c>
      <c r="AJ31" s="38">
        <v>0.02</v>
      </c>
      <c r="AK31" s="38">
        <v>0.02</v>
      </c>
      <c r="AL31" s="38">
        <v>0.02</v>
      </c>
      <c r="AM31" s="38">
        <v>-0.01</v>
      </c>
      <c r="AN31" s="38">
        <v>0.09</v>
      </c>
      <c r="AO31" s="38">
        <v>0.17</v>
      </c>
      <c r="AP31" s="38">
        <v>0.18</v>
      </c>
      <c r="AQ31" s="38">
        <v>0.16</v>
      </c>
      <c r="AR31" s="38">
        <v>0.12</v>
      </c>
      <c r="AS31" s="38">
        <v>0.1</v>
      </c>
      <c r="AT31" s="38">
        <v>0.11</v>
      </c>
      <c r="AU31" s="38">
        <v>0.08</v>
      </c>
      <c r="AV31" s="38">
        <v>0.08</v>
      </c>
      <c r="AW31" s="38">
        <v>7.0000000000000007E-2</v>
      </c>
      <c r="AX31" s="38">
        <v>0.08</v>
      </c>
      <c r="AY31" s="38">
        <v>0.05</v>
      </c>
      <c r="AZ31" s="38">
        <v>0.05</v>
      </c>
      <c r="BA31" s="38">
        <v>0.05</v>
      </c>
      <c r="BB31" s="38">
        <v>0.06</v>
      </c>
      <c r="BC31" s="38">
        <v>0.03</v>
      </c>
      <c r="BD31" s="38">
        <v>0.03</v>
      </c>
      <c r="BE31" s="38">
        <v>0.03</v>
      </c>
      <c r="BF31" s="38">
        <v>0.05</v>
      </c>
      <c r="BG31" s="38">
        <v>0.02</v>
      </c>
      <c r="BH31" s="38">
        <v>0.03</v>
      </c>
      <c r="BI31" s="38">
        <v>0.03</v>
      </c>
      <c r="BJ31" s="38">
        <v>0.04</v>
      </c>
      <c r="BK31" s="38">
        <v>0.01</v>
      </c>
      <c r="BL31" s="38">
        <v>0.09</v>
      </c>
      <c r="BM31" s="38">
        <v>0.02</v>
      </c>
      <c r="BN31" s="38">
        <v>0.01</v>
      </c>
      <c r="BO31" s="38">
        <v>-0.02</v>
      </c>
    </row>
    <row r="32" spans="1:68" s="34" customFormat="1" ht="17.25" thickBot="1" x14ac:dyDescent="0.3">
      <c r="A32" s="34" t="s">
        <v>117</v>
      </c>
      <c r="B32" s="34">
        <v>0.2</v>
      </c>
      <c r="C32" s="35">
        <v>0.08</v>
      </c>
      <c r="D32" s="35">
        <v>0.28000000000000003</v>
      </c>
      <c r="E32" s="35">
        <v>0.04</v>
      </c>
      <c r="F32" s="35">
        <v>-1.75</v>
      </c>
      <c r="G32" s="35">
        <v>-0.01</v>
      </c>
      <c r="H32" s="35">
        <v>0.14000000000000001</v>
      </c>
      <c r="I32" s="35">
        <v>0.05</v>
      </c>
      <c r="J32" s="35">
        <v>1.43</v>
      </c>
      <c r="K32" s="35">
        <v>0.25</v>
      </c>
      <c r="L32" s="35">
        <v>0.33</v>
      </c>
      <c r="M32" s="35">
        <v>1.02</v>
      </c>
      <c r="N32" s="35">
        <v>0.13</v>
      </c>
      <c r="O32" s="35">
        <v>0.08</v>
      </c>
      <c r="P32" s="35">
        <v>0.13</v>
      </c>
      <c r="Q32" s="35">
        <v>-0.03</v>
      </c>
      <c r="R32" s="35">
        <v>-0.16</v>
      </c>
      <c r="S32" s="35">
        <v>-0.09</v>
      </c>
      <c r="T32" s="35">
        <v>-0.23</v>
      </c>
      <c r="U32" s="35">
        <v>-0.15</v>
      </c>
      <c r="V32" s="35">
        <v>-0.15</v>
      </c>
      <c r="W32" s="35">
        <v>-0.12</v>
      </c>
      <c r="X32" s="35">
        <v>-0.13</v>
      </c>
      <c r="Y32" s="35">
        <v>-0.2</v>
      </c>
      <c r="Z32" s="35">
        <v>-0.21</v>
      </c>
      <c r="AA32" s="35">
        <v>-0.25</v>
      </c>
      <c r="AB32" s="35">
        <v>-0.2</v>
      </c>
      <c r="AC32" s="35">
        <v>-0.28999999999999998</v>
      </c>
      <c r="AD32" s="35">
        <v>-0.24</v>
      </c>
      <c r="AE32" s="35">
        <v>-0.23</v>
      </c>
      <c r="AF32" s="35">
        <v>-2.4</v>
      </c>
      <c r="AG32" s="35">
        <v>-0.48</v>
      </c>
      <c r="AH32" s="35">
        <v>-0.32</v>
      </c>
      <c r="AI32" s="35">
        <v>-0.21</v>
      </c>
      <c r="AJ32" s="35">
        <v>0</v>
      </c>
      <c r="AK32" s="35">
        <v>0</v>
      </c>
      <c r="AL32" s="35">
        <v>0</v>
      </c>
      <c r="AM32" s="35">
        <v>0</v>
      </c>
      <c r="AN32" s="35">
        <v>0</v>
      </c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</row>
    <row r="33" spans="1:67" s="34" customFormat="1" ht="17.25" thickBot="1" x14ac:dyDescent="0.3">
      <c r="A33" s="34" t="s">
        <v>118</v>
      </c>
      <c r="B33" s="34">
        <v>0.1</v>
      </c>
      <c r="C33" s="35">
        <v>-0.19</v>
      </c>
      <c r="D33" s="35">
        <v>-7.0000000000000007E-2</v>
      </c>
      <c r="E33" s="35">
        <v>-0.14000000000000001</v>
      </c>
      <c r="F33" s="35">
        <v>-0.23</v>
      </c>
      <c r="G33" s="35">
        <v>-0.21</v>
      </c>
      <c r="H33" s="35">
        <v>-0.17</v>
      </c>
      <c r="I33" s="35">
        <v>-0.16</v>
      </c>
      <c r="J33" s="35">
        <v>-0.19</v>
      </c>
      <c r="K33" s="35">
        <v>-0.23</v>
      </c>
      <c r="L33" s="35">
        <v>-0.15</v>
      </c>
      <c r="M33" s="35">
        <v>-0.25</v>
      </c>
      <c r="N33" s="35">
        <v>-0.27</v>
      </c>
      <c r="O33" s="35">
        <v>-0.3</v>
      </c>
      <c r="P33" s="35">
        <v>0.08</v>
      </c>
      <c r="Q33" s="35">
        <v>-0.36</v>
      </c>
      <c r="R33" s="35">
        <v>-0.36</v>
      </c>
      <c r="S33" s="35">
        <v>-2.31</v>
      </c>
      <c r="T33" s="35">
        <v>-0.21</v>
      </c>
      <c r="U33" s="35">
        <v>-0.15</v>
      </c>
      <c r="V33" s="35">
        <v>-0.14000000000000001</v>
      </c>
      <c r="W33" s="35">
        <v>-0.14000000000000001</v>
      </c>
      <c r="X33" s="35">
        <v>0</v>
      </c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</row>
    <row r="34" spans="1:67" s="34" customFormat="1" ht="17.25" thickBot="1" x14ac:dyDescent="0.3">
      <c r="A34" s="34" t="s">
        <v>134</v>
      </c>
      <c r="B34" s="34">
        <v>1.45</v>
      </c>
      <c r="C34" s="35">
        <v>0.39</v>
      </c>
      <c r="D34" s="35">
        <v>0.25</v>
      </c>
      <c r="E34" s="35">
        <v>0.27</v>
      </c>
      <c r="F34" s="35">
        <v>0.1</v>
      </c>
      <c r="G34" s="35">
        <v>0.02</v>
      </c>
      <c r="H34" s="35">
        <v>0.14000000000000001</v>
      </c>
      <c r="I34" s="35">
        <v>0.16</v>
      </c>
      <c r="J34" s="35">
        <v>-0.46</v>
      </c>
      <c r="K34" s="35">
        <v>-0.82</v>
      </c>
      <c r="L34" s="35">
        <v>0.19</v>
      </c>
      <c r="M34" s="35">
        <v>0.35</v>
      </c>
      <c r="N34" s="35">
        <v>-0.84</v>
      </c>
      <c r="O34" s="35">
        <v>-0.84</v>
      </c>
      <c r="P34" s="35">
        <v>-0.81</v>
      </c>
      <c r="Q34" s="35">
        <v>-0.74</v>
      </c>
      <c r="R34" s="35">
        <v>-0.41</v>
      </c>
      <c r="S34" s="35">
        <v>-0.41</v>
      </c>
      <c r="T34" s="35">
        <v>-0.12</v>
      </c>
      <c r="U34" s="35">
        <v>0.03</v>
      </c>
      <c r="V34" s="35">
        <v>-0.42</v>
      </c>
      <c r="W34" s="35">
        <v>-0.43</v>
      </c>
      <c r="X34" s="35">
        <v>-0.5</v>
      </c>
      <c r="Y34" s="35">
        <v>-0.36</v>
      </c>
      <c r="Z34" s="35">
        <v>-0.28999999999999998</v>
      </c>
      <c r="AA34" s="35">
        <v>-0.24</v>
      </c>
      <c r="AB34" s="35">
        <v>-0.17</v>
      </c>
      <c r="AC34" s="35">
        <v>-0.12</v>
      </c>
      <c r="AD34" s="35">
        <v>-0.1</v>
      </c>
      <c r="AE34" s="35">
        <v>-0.08</v>
      </c>
      <c r="AF34" s="35">
        <v>-0.01</v>
      </c>
      <c r="AG34" s="35">
        <v>-0.06</v>
      </c>
      <c r="AH34" s="35">
        <v>-0.05</v>
      </c>
      <c r="AI34" s="35">
        <v>0</v>
      </c>
      <c r="AJ34" s="35">
        <v>-0.16</v>
      </c>
      <c r="AK34" s="35">
        <v>-0.21</v>
      </c>
      <c r="AL34" s="35">
        <v>-0.2</v>
      </c>
      <c r="AM34" s="35">
        <v>-0.17</v>
      </c>
      <c r="AN34" s="35">
        <v>-0.16</v>
      </c>
      <c r="AO34" s="35">
        <v>-0.13</v>
      </c>
      <c r="AP34" s="35">
        <v>-0.12</v>
      </c>
      <c r="AQ34" s="35">
        <v>-0.1</v>
      </c>
      <c r="AR34" s="35">
        <v>1.28</v>
      </c>
      <c r="AS34" s="35">
        <v>-0.08</v>
      </c>
      <c r="AT34" s="35">
        <v>-1.01</v>
      </c>
      <c r="AU34" s="35">
        <v>-0.81</v>
      </c>
      <c r="AV34" s="35">
        <v>0</v>
      </c>
      <c r="AW34" s="35">
        <v>-0.13</v>
      </c>
      <c r="AX34" s="35">
        <v>-0.31</v>
      </c>
      <c r="AY34" s="35">
        <v>0</v>
      </c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</row>
    <row r="35" spans="1:67" s="34" customFormat="1" x14ac:dyDescent="0.25">
      <c r="A35" s="34" t="s">
        <v>135</v>
      </c>
      <c r="C35" s="34">
        <v>-0.03</v>
      </c>
      <c r="D35" s="35">
        <v>0.36</v>
      </c>
      <c r="E35" s="35">
        <v>-0.16</v>
      </c>
      <c r="F35" s="35">
        <v>-0.17</v>
      </c>
      <c r="G35" s="35">
        <v>-0.25</v>
      </c>
      <c r="H35" s="35">
        <v>-6.3E-2</v>
      </c>
      <c r="I35" s="35">
        <v>-0.23</v>
      </c>
      <c r="J35" s="35">
        <v>-2.62</v>
      </c>
      <c r="K35" s="35">
        <v>-0.33</v>
      </c>
      <c r="L35" s="35">
        <v>0.37</v>
      </c>
      <c r="M35" s="35">
        <v>-0.15</v>
      </c>
      <c r="N35" s="35">
        <v>-0.3</v>
      </c>
      <c r="O35" s="35">
        <v>-0.42</v>
      </c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</row>
    <row r="36" spans="1:67" x14ac:dyDescent="0.25">
      <c r="A36" s="1"/>
      <c r="B36" s="1"/>
      <c r="C36" s="2"/>
      <c r="D36" s="2"/>
    </row>
    <row r="37" spans="1:67" s="22" customFormat="1" x14ac:dyDescent="0.25">
      <c r="A37" s="16" t="s">
        <v>67</v>
      </c>
      <c r="B37" s="22">
        <v>2020</v>
      </c>
      <c r="C37" s="22">
        <v>2019</v>
      </c>
      <c r="D37" s="22">
        <v>2018</v>
      </c>
      <c r="E37" s="22">
        <v>2017</v>
      </c>
      <c r="F37" s="22">
        <v>2016</v>
      </c>
      <c r="G37" s="22">
        <v>2015</v>
      </c>
      <c r="H37" s="22">
        <v>2014</v>
      </c>
      <c r="I37" s="22">
        <v>2013</v>
      </c>
      <c r="J37" s="22">
        <v>2012</v>
      </c>
      <c r="K37" s="22">
        <v>2011</v>
      </c>
      <c r="L37" s="22">
        <v>2010</v>
      </c>
      <c r="M37" s="22">
        <v>2009</v>
      </c>
      <c r="N37" s="22">
        <v>2008</v>
      </c>
      <c r="O37" s="22">
        <v>2007</v>
      </c>
      <c r="P37" s="22">
        <v>2006</v>
      </c>
      <c r="Q37" s="22">
        <v>2005</v>
      </c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</row>
    <row r="38" spans="1:67" s="36" customFormat="1" x14ac:dyDescent="0.25">
      <c r="A38" s="36" t="s">
        <v>116</v>
      </c>
      <c r="B38" s="37">
        <v>6.08</v>
      </c>
      <c r="C38" s="37">
        <v>4.13</v>
      </c>
      <c r="D38" s="37">
        <v>2.68</v>
      </c>
      <c r="E38" s="37">
        <v>1.25</v>
      </c>
      <c r="F38" s="37">
        <v>0.43</v>
      </c>
      <c r="G38" s="37">
        <v>0.28000000000000003</v>
      </c>
      <c r="H38" s="37">
        <v>0.62</v>
      </c>
      <c r="I38" s="37">
        <v>0.26</v>
      </c>
      <c r="J38" s="37">
        <v>0.04</v>
      </c>
      <c r="K38" s="37">
        <v>0.59</v>
      </c>
      <c r="L38" s="37">
        <v>0.42</v>
      </c>
      <c r="M38" s="37">
        <v>0.28000000000000003</v>
      </c>
      <c r="N38" s="37">
        <v>0.19</v>
      </c>
      <c r="O38" s="37">
        <v>0.14000000000000001</v>
      </c>
      <c r="P38" s="37">
        <v>0.1</v>
      </c>
      <c r="Q38" s="37">
        <v>0.09</v>
      </c>
    </row>
    <row r="39" spans="1:67" s="37" customFormat="1" x14ac:dyDescent="0.25">
      <c r="A39" s="37" t="s">
        <v>117</v>
      </c>
      <c r="B39" s="37">
        <v>-1.44</v>
      </c>
      <c r="C39" s="37">
        <v>1.87</v>
      </c>
      <c r="D39" s="37">
        <v>1.56</v>
      </c>
      <c r="E39" s="37">
        <v>-0.15</v>
      </c>
      <c r="F39" s="37">
        <v>-0.65</v>
      </c>
      <c r="G39" s="37">
        <v>-0.79</v>
      </c>
      <c r="H39" s="37">
        <v>-0.96</v>
      </c>
      <c r="I39" s="37">
        <v>-3.41</v>
      </c>
      <c r="J39" s="37">
        <v>-0.68</v>
      </c>
      <c r="K39" s="37">
        <v>-1.6</v>
      </c>
      <c r="L39" s="37">
        <v>-0.89</v>
      </c>
    </row>
    <row r="40" spans="1:67" s="37" customFormat="1" x14ac:dyDescent="0.25">
      <c r="A40" s="37" t="s">
        <v>118</v>
      </c>
      <c r="B40" s="37">
        <v>-0.65</v>
      </c>
      <c r="C40" s="37">
        <v>-0.75</v>
      </c>
      <c r="D40" s="37">
        <v>-0.97</v>
      </c>
      <c r="E40" s="37">
        <v>-2.95</v>
      </c>
      <c r="F40" s="37">
        <v>-0.64</v>
      </c>
      <c r="G40" s="37">
        <v>-0.51</v>
      </c>
    </row>
    <row r="41" spans="1:67" s="37" customFormat="1" x14ac:dyDescent="0.25">
      <c r="A41" s="37" t="s">
        <v>134</v>
      </c>
      <c r="B41" s="37">
        <v>0.64</v>
      </c>
      <c r="C41" s="37">
        <v>-0.98</v>
      </c>
      <c r="D41" s="37">
        <v>-1.1399999999999999</v>
      </c>
      <c r="E41" s="37">
        <v>-2.37</v>
      </c>
      <c r="F41" s="37">
        <v>-0.94</v>
      </c>
      <c r="G41" s="37">
        <v>-1.39</v>
      </c>
      <c r="H41" s="37">
        <v>-0.47</v>
      </c>
      <c r="I41" s="37">
        <v>-0.12</v>
      </c>
      <c r="J41" s="37">
        <v>-0.74</v>
      </c>
      <c r="K41" s="37">
        <v>-0.51</v>
      </c>
      <c r="L41" s="37">
        <v>-0.61</v>
      </c>
      <c r="M41" s="37">
        <v>-1.59</v>
      </c>
      <c r="N41" s="37">
        <v>-2.4900000000000002</v>
      </c>
    </row>
    <row r="42" spans="1:67" s="37" customFormat="1" x14ac:dyDescent="0.25">
      <c r="A42" s="37" t="s">
        <v>135</v>
      </c>
      <c r="B42" s="37">
        <v>-2.1999999999999999E-2</v>
      </c>
      <c r="C42" s="37">
        <v>-3.24</v>
      </c>
      <c r="D42" s="37">
        <v>-0.5</v>
      </c>
      <c r="E42" s="37">
        <v>-1.03</v>
      </c>
    </row>
    <row r="43" spans="1:67" x14ac:dyDescent="0.25">
      <c r="A43" s="21"/>
      <c r="B43" s="11"/>
      <c r="C43" s="2"/>
      <c r="D43" s="2"/>
    </row>
    <row r="44" spans="1:67" s="22" customFormat="1" x14ac:dyDescent="0.25">
      <c r="A44" s="22" t="s">
        <v>65</v>
      </c>
      <c r="B44" s="16" t="s">
        <v>131</v>
      </c>
      <c r="C44" s="16" t="s">
        <v>10</v>
      </c>
      <c r="D44" s="16" t="s">
        <v>7</v>
      </c>
      <c r="E44" s="16" t="s">
        <v>6</v>
      </c>
      <c r="F44" s="16" t="s">
        <v>20</v>
      </c>
      <c r="G44" s="16" t="s">
        <v>21</v>
      </c>
      <c r="H44" s="16" t="s">
        <v>22</v>
      </c>
      <c r="I44" s="26" t="s">
        <v>23</v>
      </c>
      <c r="J44" s="26" t="s">
        <v>24</v>
      </c>
      <c r="K44" s="26" t="s">
        <v>25</v>
      </c>
      <c r="L44" s="26" t="s">
        <v>26</v>
      </c>
      <c r="M44" s="26" t="s">
        <v>27</v>
      </c>
      <c r="N44" s="26" t="s">
        <v>28</v>
      </c>
      <c r="O44" s="26" t="s">
        <v>29</v>
      </c>
      <c r="P44" s="26" t="s">
        <v>30</v>
      </c>
      <c r="Q44" s="26" t="s">
        <v>31</v>
      </c>
      <c r="R44" s="26" t="s">
        <v>32</v>
      </c>
      <c r="S44" s="26" t="s">
        <v>33</v>
      </c>
      <c r="T44" s="26" t="s">
        <v>34</v>
      </c>
      <c r="U44" s="26" t="s">
        <v>35</v>
      </c>
      <c r="V44" s="26" t="s">
        <v>36</v>
      </c>
      <c r="W44" s="26" t="s">
        <v>37</v>
      </c>
      <c r="X44" s="26" t="s">
        <v>38</v>
      </c>
      <c r="Y44" s="26" t="s">
        <v>39</v>
      </c>
      <c r="Z44" s="26" t="s">
        <v>40</v>
      </c>
      <c r="AA44" s="26" t="s">
        <v>41</v>
      </c>
      <c r="AB44" s="26" t="s">
        <v>42</v>
      </c>
      <c r="AC44" s="26" t="s">
        <v>43</v>
      </c>
      <c r="AD44" s="26" t="s">
        <v>44</v>
      </c>
      <c r="AE44" s="26" t="s">
        <v>45</v>
      </c>
      <c r="AF44" s="26" t="s">
        <v>46</v>
      </c>
      <c r="AG44" s="26" t="s">
        <v>47</v>
      </c>
      <c r="AH44" s="26" t="s">
        <v>48</v>
      </c>
      <c r="AI44" s="26" t="s">
        <v>49</v>
      </c>
      <c r="AJ44" s="26" t="s">
        <v>50</v>
      </c>
      <c r="AK44" s="26" t="s">
        <v>51</v>
      </c>
      <c r="AL44" s="26" t="s">
        <v>52</v>
      </c>
      <c r="AM44" s="26" t="s">
        <v>53</v>
      </c>
      <c r="AN44" s="26" t="s">
        <v>54</v>
      </c>
      <c r="AO44" s="26" t="s">
        <v>55</v>
      </c>
      <c r="AP44" s="26" t="s">
        <v>56</v>
      </c>
      <c r="AQ44" s="26" t="s">
        <v>57</v>
      </c>
      <c r="AR44" s="26" t="s">
        <v>58</v>
      </c>
      <c r="AS44" s="26" t="s">
        <v>59</v>
      </c>
      <c r="AT44" s="26" t="s">
        <v>60</v>
      </c>
      <c r="AU44" s="26" t="s">
        <v>61</v>
      </c>
      <c r="AV44" s="26" t="s">
        <v>70</v>
      </c>
      <c r="AW44" s="26" t="s">
        <v>71</v>
      </c>
      <c r="AX44" s="26" t="s">
        <v>72</v>
      </c>
      <c r="AY44" s="26" t="s">
        <v>73</v>
      </c>
      <c r="AZ44" s="26" t="s">
        <v>74</v>
      </c>
      <c r="BA44" s="26" t="s">
        <v>75</v>
      </c>
      <c r="BB44" s="26" t="s">
        <v>76</v>
      </c>
      <c r="BC44" s="26" t="s">
        <v>77</v>
      </c>
      <c r="BD44" s="26" t="s">
        <v>78</v>
      </c>
      <c r="BE44" s="26" t="s">
        <v>79</v>
      </c>
      <c r="BF44" s="26" t="s">
        <v>80</v>
      </c>
      <c r="BG44" s="26" t="s">
        <v>81</v>
      </c>
      <c r="BH44" s="26" t="s">
        <v>82</v>
      </c>
      <c r="BI44" s="26" t="s">
        <v>83</v>
      </c>
      <c r="BJ44" s="26" t="s">
        <v>84</v>
      </c>
      <c r="BK44" s="26" t="s">
        <v>85</v>
      </c>
      <c r="BL44" s="26" t="s">
        <v>86</v>
      </c>
      <c r="BM44" s="26" t="s">
        <v>87</v>
      </c>
      <c r="BN44" s="26" t="s">
        <v>88</v>
      </c>
      <c r="BO44" s="26" t="s">
        <v>89</v>
      </c>
    </row>
    <row r="45" spans="1:67" s="12" customFormat="1" x14ac:dyDescent="0.25">
      <c r="A45" s="12" t="s">
        <v>116</v>
      </c>
      <c r="B45" s="36">
        <v>13.53</v>
      </c>
      <c r="C45" s="36">
        <v>17.07</v>
      </c>
      <c r="D45" s="36">
        <v>5.42</v>
      </c>
      <c r="E45" s="36">
        <v>7.9</v>
      </c>
      <c r="F45" s="36">
        <v>7.2</v>
      </c>
      <c r="G45" s="36">
        <v>7.09</v>
      </c>
      <c r="H45" s="36">
        <v>5.87</v>
      </c>
      <c r="I45" s="36">
        <v>6.65</v>
      </c>
      <c r="J45" s="36">
        <v>2.71</v>
      </c>
      <c r="K45" s="36">
        <v>3.44</v>
      </c>
      <c r="L45" s="36">
        <v>1.34</v>
      </c>
      <c r="M45" s="36">
        <v>4.03</v>
      </c>
      <c r="N45" s="36">
        <v>3.84</v>
      </c>
      <c r="O45" s="36">
        <v>2.9</v>
      </c>
      <c r="P45" s="36">
        <v>1.86</v>
      </c>
      <c r="Q45" s="36">
        <v>1.3</v>
      </c>
      <c r="R45" s="36">
        <v>0.66</v>
      </c>
      <c r="S45" s="36">
        <v>1.78</v>
      </c>
      <c r="T45" s="36">
        <v>0.67</v>
      </c>
      <c r="U45" s="36">
        <v>0.52</v>
      </c>
      <c r="V45" s="36">
        <v>0.41</v>
      </c>
      <c r="W45" s="36">
        <v>0.28000000000000003</v>
      </c>
      <c r="X45" s="36">
        <v>0.43</v>
      </c>
      <c r="Y45" s="36">
        <v>0.28999999999999998</v>
      </c>
      <c r="Z45" s="36">
        <v>0.26</v>
      </c>
      <c r="AA45" s="36">
        <v>0.24</v>
      </c>
      <c r="AB45" s="36">
        <v>0.83</v>
      </c>
      <c r="AC45" s="36">
        <v>0.59</v>
      </c>
      <c r="AD45" s="36">
        <v>0.71</v>
      </c>
      <c r="AE45" s="36">
        <v>0.53</v>
      </c>
      <c r="AF45" s="36">
        <v>0.48</v>
      </c>
      <c r="AG45" s="36">
        <v>0.32</v>
      </c>
      <c r="AH45" s="36">
        <v>0.28999999999999998</v>
      </c>
      <c r="AI45" s="36">
        <v>0.03</v>
      </c>
      <c r="AJ45" s="36">
        <v>0.08</v>
      </c>
      <c r="AK45" s="36">
        <v>0.08</v>
      </c>
      <c r="AL45" s="36">
        <v>0.06</v>
      </c>
      <c r="AM45" s="36">
        <v>-0.05</v>
      </c>
      <c r="AN45" s="36">
        <v>0.35</v>
      </c>
      <c r="AO45" s="36">
        <v>0.62</v>
      </c>
      <c r="AP45" s="36">
        <v>0.68</v>
      </c>
      <c r="AQ45" s="36">
        <v>0.6</v>
      </c>
      <c r="AR45" s="36">
        <v>0.47</v>
      </c>
      <c r="AS45" s="36">
        <v>0.38</v>
      </c>
      <c r="AT45" s="36">
        <v>0.44</v>
      </c>
      <c r="AU45" s="36">
        <v>0.32</v>
      </c>
      <c r="AV45" s="36">
        <v>0.31</v>
      </c>
      <c r="AW45" s="36">
        <v>0.3</v>
      </c>
      <c r="AX45" s="36">
        <v>0.32</v>
      </c>
      <c r="AY45" s="36">
        <v>0.22</v>
      </c>
      <c r="AZ45" s="36">
        <v>0.23</v>
      </c>
      <c r="BA45" s="36">
        <v>0.2</v>
      </c>
      <c r="BB45" s="36">
        <v>0.27</v>
      </c>
      <c r="BC45" s="36">
        <v>0.13</v>
      </c>
      <c r="BD45" s="36">
        <v>0.16</v>
      </c>
      <c r="BE45" s="36">
        <v>0.16</v>
      </c>
      <c r="BF45" s="36">
        <v>0.25</v>
      </c>
      <c r="BG45" s="36">
        <v>0.1</v>
      </c>
      <c r="BH45" s="36">
        <v>0.15</v>
      </c>
      <c r="BI45" s="36">
        <v>0.13</v>
      </c>
      <c r="BJ45" s="36">
        <v>0.17</v>
      </c>
      <c r="BK45" s="36">
        <v>0.04</v>
      </c>
      <c r="BL45" s="36">
        <v>0.38</v>
      </c>
      <c r="BM45" s="36">
        <v>7.0000000000000007E-2</v>
      </c>
      <c r="BN45" s="36">
        <v>0.06</v>
      </c>
      <c r="BO45" s="36">
        <v>-0.09</v>
      </c>
    </row>
    <row r="46" spans="1:67" s="12" customFormat="1" x14ac:dyDescent="0.25">
      <c r="A46" s="12" t="s">
        <v>117</v>
      </c>
      <c r="B46" s="36">
        <v>0.66</v>
      </c>
      <c r="C46" s="36">
        <v>0.68</v>
      </c>
      <c r="D46" s="36">
        <v>2.2200000000000002</v>
      </c>
      <c r="E46" s="36">
        <v>0.28999999999999998</v>
      </c>
      <c r="F46" s="36">
        <v>-13.78</v>
      </c>
      <c r="G46" s="36">
        <v>-0.08</v>
      </c>
      <c r="H46" s="36">
        <v>1.19</v>
      </c>
      <c r="I46" s="36">
        <v>0.37</v>
      </c>
      <c r="J46" s="36">
        <v>11.2</v>
      </c>
      <c r="K46" s="36">
        <v>1.91</v>
      </c>
      <c r="L46" s="36">
        <v>2.5499999999999998</v>
      </c>
      <c r="M46" s="36">
        <v>7.89</v>
      </c>
      <c r="N46" s="36">
        <v>1</v>
      </c>
      <c r="O46" s="36">
        <v>0.61</v>
      </c>
      <c r="P46" s="36">
        <v>0.91</v>
      </c>
      <c r="Q46" s="36">
        <v>-0.21</v>
      </c>
      <c r="R46" s="36">
        <v>-1.1599999999999999</v>
      </c>
      <c r="S46" s="36">
        <v>-0.62</v>
      </c>
      <c r="T46" s="36">
        <v>-1.67</v>
      </c>
      <c r="U46" s="36">
        <v>-1.03</v>
      </c>
      <c r="V46" s="36">
        <v>-1.07</v>
      </c>
      <c r="W46" s="36">
        <v>-0.8</v>
      </c>
      <c r="X46" s="36">
        <v>-0.9</v>
      </c>
      <c r="Y46" s="36">
        <v>-1.32</v>
      </c>
      <c r="Z46" s="36">
        <v>-1.37</v>
      </c>
      <c r="AA46" s="36">
        <v>-1.62</v>
      </c>
      <c r="AB46" s="36">
        <v>-1.25</v>
      </c>
      <c r="AC46" s="36">
        <v>-1.75</v>
      </c>
      <c r="AD46" s="36">
        <v>-1.45</v>
      </c>
      <c r="AE46" s="36">
        <v>-1.32</v>
      </c>
      <c r="AF46" s="36">
        <v>-5.1100000000000003</v>
      </c>
      <c r="AG46" s="36">
        <v>-0.65</v>
      </c>
      <c r="AH46" s="36">
        <v>-0.42</v>
      </c>
      <c r="AI46" s="36">
        <v>-0.27</v>
      </c>
      <c r="AJ46" s="36">
        <v>0</v>
      </c>
      <c r="AK46" s="36">
        <v>-0.22</v>
      </c>
      <c r="AL46" s="36">
        <v>-0.28000000000000003</v>
      </c>
      <c r="AM46" s="36">
        <v>0</v>
      </c>
      <c r="AN46" s="36">
        <v>0</v>
      </c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</row>
    <row r="47" spans="1:67" s="12" customFormat="1" x14ac:dyDescent="0.25">
      <c r="A47" s="12" t="s">
        <v>118</v>
      </c>
      <c r="B47" s="36">
        <v>-1.52</v>
      </c>
      <c r="C47" s="36">
        <v>-2.87</v>
      </c>
      <c r="D47" s="36">
        <v>-1.1299999999999999</v>
      </c>
      <c r="E47" s="36">
        <v>-2</v>
      </c>
      <c r="F47" s="36">
        <v>-3.26</v>
      </c>
      <c r="G47" s="36">
        <v>-3.06</v>
      </c>
      <c r="H47" s="36">
        <v>-2.41</v>
      </c>
      <c r="I47" s="36">
        <v>-2.27</v>
      </c>
      <c r="J47" s="36">
        <v>-2.5499999999999998</v>
      </c>
      <c r="K47" s="36">
        <v>-3.1</v>
      </c>
      <c r="L47" s="36">
        <v>-1.92</v>
      </c>
      <c r="M47" s="36">
        <v>-3.25</v>
      </c>
      <c r="N47" s="36">
        <v>-3.53</v>
      </c>
      <c r="O47" s="36">
        <v>-3.86</v>
      </c>
      <c r="P47" s="36">
        <v>-3.5</v>
      </c>
      <c r="Q47" s="36">
        <v>-4.43</v>
      </c>
      <c r="R47" s="36">
        <v>-4.43</v>
      </c>
      <c r="S47" s="36">
        <v>-22.09</v>
      </c>
      <c r="T47" s="36">
        <v>-1.7</v>
      </c>
      <c r="U47" s="36">
        <v>-1.24</v>
      </c>
      <c r="V47" s="36">
        <v>-1.1599999999999999</v>
      </c>
      <c r="W47" s="36">
        <v>-1.05</v>
      </c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</row>
    <row r="48" spans="1:67" s="12" customFormat="1" x14ac:dyDescent="0.25">
      <c r="A48" s="12" t="s">
        <v>134</v>
      </c>
      <c r="B48" s="36">
        <v>1.1399999999999999</v>
      </c>
      <c r="C48" s="36">
        <v>4.38</v>
      </c>
      <c r="D48" s="36">
        <v>2.7</v>
      </c>
      <c r="E48" s="36">
        <v>3</v>
      </c>
      <c r="F48" s="36">
        <v>1.04</v>
      </c>
      <c r="G48" s="36">
        <v>0.16</v>
      </c>
      <c r="H48" s="36">
        <v>1.05</v>
      </c>
      <c r="I48" s="36">
        <v>1.43</v>
      </c>
      <c r="J48" s="36">
        <v>-4.08</v>
      </c>
      <c r="K48" s="36">
        <v>-7.1</v>
      </c>
      <c r="L48" s="36">
        <v>1.4</v>
      </c>
      <c r="M48" s="36">
        <v>3.11</v>
      </c>
      <c r="N48" s="36">
        <v>-7.18</v>
      </c>
      <c r="O48" s="36">
        <v>-7.1</v>
      </c>
      <c r="P48" s="36">
        <v>-6.76</v>
      </c>
      <c r="Q48" s="36">
        <v>-6.19</v>
      </c>
      <c r="R48" s="36">
        <v>-3.36</v>
      </c>
      <c r="S48" s="36">
        <v>-3.3</v>
      </c>
      <c r="T48" s="36">
        <v>-1.21</v>
      </c>
      <c r="U48" s="36">
        <v>0.22</v>
      </c>
      <c r="V48" s="36">
        <v>-2.93</v>
      </c>
      <c r="W48" s="36">
        <v>-2.82</v>
      </c>
      <c r="X48" s="36">
        <v>-3.2</v>
      </c>
      <c r="Y48" s="36">
        <v>-2.2999999999999998</v>
      </c>
      <c r="Z48" s="36">
        <v>-1.84</v>
      </c>
      <c r="AA48" s="36">
        <v>-1.54</v>
      </c>
      <c r="AB48" s="36">
        <v>-1.08</v>
      </c>
      <c r="AC48" s="36">
        <v>-0.75</v>
      </c>
      <c r="AD48" s="36">
        <v>-0.62</v>
      </c>
      <c r="AE48" s="36">
        <v>-0.5</v>
      </c>
      <c r="AF48" s="36">
        <v>-0.16</v>
      </c>
      <c r="AG48" s="36">
        <v>-0.38</v>
      </c>
      <c r="AH48" s="36">
        <v>-0.31</v>
      </c>
      <c r="AI48" s="36">
        <v>0.11</v>
      </c>
      <c r="AJ48" s="36">
        <v>-0.9</v>
      </c>
      <c r="AK48" s="36">
        <v>-1.1100000000000001</v>
      </c>
      <c r="AL48" s="36">
        <v>-1.06</v>
      </c>
      <c r="AM48" s="36">
        <v>-0.9</v>
      </c>
      <c r="AN48" s="36">
        <v>-0.81</v>
      </c>
      <c r="AO48" s="36">
        <v>-0.65</v>
      </c>
      <c r="AP48" s="36">
        <v>-0.59</v>
      </c>
      <c r="AQ48" s="36">
        <v>-0.49</v>
      </c>
      <c r="AR48" s="36">
        <v>-0.51</v>
      </c>
      <c r="AS48" s="36">
        <v>-0.35</v>
      </c>
      <c r="AT48" s="36">
        <v>-0.39</v>
      </c>
      <c r="AU48" s="36">
        <v>-0.3</v>
      </c>
      <c r="AV48" s="36">
        <v>0</v>
      </c>
      <c r="AW48" s="36">
        <v>-0.05</v>
      </c>
      <c r="AX48" s="36">
        <v>-0.11</v>
      </c>
      <c r="AY48" s="36">
        <v>0</v>
      </c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</row>
    <row r="49" spans="1:67" s="12" customFormat="1" x14ac:dyDescent="0.25">
      <c r="A49" s="12" t="s">
        <v>135</v>
      </c>
      <c r="B49" s="36"/>
      <c r="C49" s="36">
        <v>-2.1999999999999999E-2</v>
      </c>
      <c r="D49" s="36">
        <v>2.08</v>
      </c>
      <c r="E49" s="36">
        <v>-9.4E-2</v>
      </c>
      <c r="F49" s="36">
        <v>-1.01</v>
      </c>
      <c r="G49" s="36">
        <v>-1.41</v>
      </c>
      <c r="H49" s="36">
        <v>-3.5999999999999997E-2</v>
      </c>
      <c r="I49" s="36">
        <v>-1.25</v>
      </c>
      <c r="J49" s="36">
        <v>-11.6</v>
      </c>
      <c r="K49" s="36">
        <v>-4.1000000000000002E-2</v>
      </c>
      <c r="L49" s="36">
        <v>-4.7E-2</v>
      </c>
      <c r="M49" s="36">
        <v>-1.9E-2</v>
      </c>
      <c r="N49" s="36">
        <v>-3.7999999999999999E-2</v>
      </c>
      <c r="O49" s="36">
        <v>-5.2999999999999999E-2</v>
      </c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</row>
    <row r="50" spans="1:67" x14ac:dyDescent="0.25">
      <c r="A50" s="2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</row>
    <row r="51" spans="1:67" x14ac:dyDescent="0.25">
      <c r="A51" s="32" t="s">
        <v>110</v>
      </c>
      <c r="B51" s="27" t="s">
        <v>131</v>
      </c>
      <c r="C51" s="16" t="s">
        <v>10</v>
      </c>
      <c r="D51" s="16" t="s">
        <v>7</v>
      </c>
      <c r="E51" s="16" t="s">
        <v>6</v>
      </c>
      <c r="F51" s="16" t="s">
        <v>20</v>
      </c>
      <c r="G51" s="16" t="s">
        <v>21</v>
      </c>
      <c r="H51" s="16" t="s">
        <v>22</v>
      </c>
      <c r="I51" s="26" t="s">
        <v>23</v>
      </c>
      <c r="J51" s="26" t="s">
        <v>24</v>
      </c>
      <c r="K51" s="26" t="s">
        <v>25</v>
      </c>
      <c r="L51" s="26" t="s">
        <v>26</v>
      </c>
      <c r="M51" s="26" t="s">
        <v>27</v>
      </c>
      <c r="N51" s="26" t="s">
        <v>28</v>
      </c>
      <c r="O51" s="26" t="s">
        <v>29</v>
      </c>
      <c r="P51" s="26" t="s">
        <v>30</v>
      </c>
      <c r="Q51" s="26" t="s">
        <v>31</v>
      </c>
      <c r="R51" s="26" t="s">
        <v>32</v>
      </c>
      <c r="S51" s="26" t="s">
        <v>33</v>
      </c>
      <c r="T51" s="26" t="s">
        <v>34</v>
      </c>
      <c r="U51" s="26" t="s">
        <v>35</v>
      </c>
      <c r="V51" s="26" t="s">
        <v>36</v>
      </c>
      <c r="W51" s="26" t="s">
        <v>37</v>
      </c>
      <c r="X51" s="26" t="s">
        <v>38</v>
      </c>
      <c r="Y51" s="26" t="s">
        <v>39</v>
      </c>
      <c r="Z51" s="26" t="s">
        <v>40</v>
      </c>
      <c r="AA51" s="26" t="s">
        <v>41</v>
      </c>
      <c r="AB51" s="26" t="s">
        <v>42</v>
      </c>
      <c r="AC51" s="26" t="s">
        <v>43</v>
      </c>
      <c r="AD51" s="26" t="s">
        <v>44</v>
      </c>
      <c r="AE51" s="26" t="s">
        <v>45</v>
      </c>
      <c r="AF51" s="26" t="s">
        <v>46</v>
      </c>
      <c r="AG51" s="26" t="s">
        <v>47</v>
      </c>
      <c r="AH51" s="26" t="s">
        <v>48</v>
      </c>
      <c r="AI51" s="26" t="s">
        <v>49</v>
      </c>
      <c r="AJ51" s="26" t="s">
        <v>50</v>
      </c>
      <c r="AK51" s="26" t="s">
        <v>51</v>
      </c>
      <c r="AL51" s="26" t="s">
        <v>52</v>
      </c>
      <c r="AM51" s="26" t="s">
        <v>53</v>
      </c>
      <c r="AN51" s="26" t="s">
        <v>54</v>
      </c>
      <c r="AO51" s="26" t="s">
        <v>55</v>
      </c>
      <c r="AP51" s="26" t="s">
        <v>56</v>
      </c>
      <c r="AQ51" s="26" t="s">
        <v>57</v>
      </c>
      <c r="AR51" s="26" t="s">
        <v>58</v>
      </c>
      <c r="AS51" s="26" t="s">
        <v>59</v>
      </c>
      <c r="AT51" s="26" t="s">
        <v>60</v>
      </c>
      <c r="AU51" s="26" t="s">
        <v>61</v>
      </c>
      <c r="AV51" s="26" t="s">
        <v>70</v>
      </c>
      <c r="AW51" s="26" t="s">
        <v>71</v>
      </c>
      <c r="AX51" s="26" t="s">
        <v>72</v>
      </c>
      <c r="AY51" s="26" t="s">
        <v>73</v>
      </c>
      <c r="AZ51" s="26" t="s">
        <v>74</v>
      </c>
      <c r="BA51" s="26" t="s">
        <v>75</v>
      </c>
      <c r="BB51" s="26" t="s">
        <v>76</v>
      </c>
      <c r="BC51" s="26" t="s">
        <v>77</v>
      </c>
      <c r="BD51" s="26" t="s">
        <v>78</v>
      </c>
      <c r="BE51" s="26" t="s">
        <v>79</v>
      </c>
      <c r="BF51" s="26" t="s">
        <v>80</v>
      </c>
      <c r="BG51" s="26" t="s">
        <v>81</v>
      </c>
      <c r="BH51" s="26" t="s">
        <v>82</v>
      </c>
      <c r="BI51" s="26" t="s">
        <v>83</v>
      </c>
      <c r="BJ51" s="26" t="s">
        <v>84</v>
      </c>
      <c r="BK51" s="26" t="s">
        <v>85</v>
      </c>
      <c r="BL51" s="26" t="s">
        <v>86</v>
      </c>
      <c r="BM51" s="26" t="s">
        <v>87</v>
      </c>
      <c r="BN51" s="26" t="s">
        <v>88</v>
      </c>
      <c r="BO51" s="26" t="s">
        <v>89</v>
      </c>
    </row>
    <row r="52" spans="1:67" x14ac:dyDescent="0.25">
      <c r="A52" t="s">
        <v>116</v>
      </c>
      <c r="B52" s="7">
        <f t="shared" ref="B52:L56" si="7">B45/F45-1</f>
        <v>0.87916666666666643</v>
      </c>
      <c r="C52" s="7">
        <f t="shared" si="7"/>
        <v>1.4076163610719323</v>
      </c>
      <c r="D52" s="7">
        <f t="shared" si="7"/>
        <v>-7.666098807495747E-2</v>
      </c>
      <c r="E52" s="7">
        <f t="shared" si="7"/>
        <v>0.18796992481203012</v>
      </c>
      <c r="F52" s="7">
        <f t="shared" si="7"/>
        <v>1.6568265682656826</v>
      </c>
      <c r="G52" s="7">
        <f t="shared" si="7"/>
        <v>1.0610465116279069</v>
      </c>
      <c r="H52" s="7">
        <f t="shared" si="7"/>
        <v>3.3805970149253728</v>
      </c>
      <c r="I52" s="7">
        <f t="shared" si="7"/>
        <v>0.65012406947890811</v>
      </c>
      <c r="J52" s="7">
        <f t="shared" si="7"/>
        <v>-0.29427083333333337</v>
      </c>
      <c r="K52" s="7">
        <f t="shared" si="7"/>
        <v>0.18620689655172407</v>
      </c>
      <c r="L52" s="7">
        <f t="shared" si="7"/>
        <v>-0.27956989247311825</v>
      </c>
      <c r="M52" s="7">
        <f t="shared" ref="M52:T56" si="8">M45/Q45-1</f>
        <v>2.1</v>
      </c>
      <c r="N52" s="7">
        <f t="shared" si="8"/>
        <v>4.8181818181818175</v>
      </c>
      <c r="O52" s="7">
        <f t="shared" si="8"/>
        <v>0.6292134831460674</v>
      </c>
      <c r="P52" s="7">
        <f t="shared" si="8"/>
        <v>1.7761194029850746</v>
      </c>
      <c r="Q52" s="7">
        <f t="shared" si="8"/>
        <v>1.5</v>
      </c>
      <c r="R52" s="7">
        <f t="shared" si="8"/>
        <v>0.60975609756097571</v>
      </c>
      <c r="S52" s="7">
        <f t="shared" si="8"/>
        <v>5.3571428571428568</v>
      </c>
      <c r="T52" s="7">
        <f t="shared" si="8"/>
        <v>0.55813953488372103</v>
      </c>
      <c r="U52" s="7"/>
      <c r="V52" s="7"/>
      <c r="W52" s="7"/>
      <c r="X52" s="7"/>
      <c r="Y52" s="7"/>
      <c r="Z52" s="7"/>
      <c r="AA52" s="7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</row>
    <row r="53" spans="1:67" x14ac:dyDescent="0.25">
      <c r="A53" t="s">
        <v>117</v>
      </c>
      <c r="B53" s="7">
        <f t="shared" si="7"/>
        <v>-1.0478955007256894</v>
      </c>
      <c r="C53" s="7">
        <f t="shared" si="7"/>
        <v>-9.5</v>
      </c>
      <c r="D53" s="7">
        <f t="shared" si="7"/>
        <v>0.86554621848739521</v>
      </c>
      <c r="E53" s="7">
        <f t="shared" si="7"/>
        <v>-0.21621621621621623</v>
      </c>
      <c r="F53" s="7">
        <f t="shared" si="7"/>
        <v>-2.2303571428571427</v>
      </c>
      <c r="G53" s="7">
        <f t="shared" si="7"/>
        <v>-1.0418848167539267</v>
      </c>
      <c r="H53" s="7">
        <f t="shared" si="7"/>
        <v>-0.53333333333333333</v>
      </c>
      <c r="I53" s="7">
        <f t="shared" si="7"/>
        <v>-0.95310519645120406</v>
      </c>
      <c r="J53" s="7">
        <f t="shared" si="7"/>
        <v>10.199999999999999</v>
      </c>
      <c r="K53" s="7">
        <f t="shared" si="7"/>
        <v>2.1311475409836067</v>
      </c>
      <c r="L53" s="7">
        <f t="shared" si="7"/>
        <v>1.802197802197802</v>
      </c>
      <c r="M53" s="7">
        <f t="shared" si="8"/>
        <v>-38.571428571428569</v>
      </c>
      <c r="N53" s="7">
        <f t="shared" si="8"/>
        <v>-1.8620689655172415</v>
      </c>
      <c r="O53" s="7">
        <f t="shared" si="8"/>
        <v>-1.9838709677419355</v>
      </c>
      <c r="P53" s="7">
        <f t="shared" si="8"/>
        <v>-1.5449101796407185</v>
      </c>
      <c r="Q53" s="7">
        <f t="shared" si="8"/>
        <v>-0.79611650485436891</v>
      </c>
      <c r="R53" s="7">
        <f t="shared" si="8"/>
        <v>8.4112149532710179E-2</v>
      </c>
      <c r="S53" s="7">
        <f t="shared" si="8"/>
        <v>-0.22500000000000009</v>
      </c>
      <c r="T53" s="7">
        <f t="shared" si="8"/>
        <v>0.8555555555555554</v>
      </c>
      <c r="U53" s="7"/>
      <c r="V53" s="7"/>
      <c r="W53" s="7"/>
      <c r="X53" s="7"/>
      <c r="Y53" s="7"/>
      <c r="Z53" s="7"/>
      <c r="AA53" s="7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</row>
    <row r="54" spans="1:67" x14ac:dyDescent="0.25">
      <c r="A54" t="s">
        <v>118</v>
      </c>
      <c r="B54" s="7">
        <f t="shared" si="7"/>
        <v>-0.53374233128834359</v>
      </c>
      <c r="C54" s="7">
        <f t="shared" si="7"/>
        <v>-6.2091503267973858E-2</v>
      </c>
      <c r="D54" s="7">
        <f t="shared" si="7"/>
        <v>-0.53112033195020758</v>
      </c>
      <c r="E54" s="7">
        <f t="shared" si="7"/>
        <v>-0.11894273127753308</v>
      </c>
      <c r="F54" s="7">
        <f t="shared" si="7"/>
        <v>0.27843137254901951</v>
      </c>
      <c r="G54" s="7">
        <f t="shared" si="7"/>
        <v>-1.2903225806451646E-2</v>
      </c>
      <c r="H54" s="7">
        <f t="shared" si="7"/>
        <v>0.25520833333333348</v>
      </c>
      <c r="I54" s="7">
        <f t="shared" si="7"/>
        <v>-0.30153846153846153</v>
      </c>
      <c r="J54" s="7">
        <f t="shared" si="7"/>
        <v>-0.27762039660056659</v>
      </c>
      <c r="K54" s="7">
        <f t="shared" si="7"/>
        <v>-0.19689119170984448</v>
      </c>
      <c r="L54" s="7">
        <f t="shared" si="7"/>
        <v>-0.4514285714285714</v>
      </c>
      <c r="M54" s="7">
        <f t="shared" si="8"/>
        <v>-0.26636568848758457</v>
      </c>
      <c r="N54" s="7">
        <f t="shared" si="8"/>
        <v>-0.20316027088036115</v>
      </c>
      <c r="O54" s="7">
        <f t="shared" si="8"/>
        <v>-0.82526029877772755</v>
      </c>
      <c r="P54" s="7">
        <f t="shared" si="8"/>
        <v>1.0588235294117649</v>
      </c>
      <c r="Q54" s="7">
        <f t="shared" si="8"/>
        <v>2.57258064516129</v>
      </c>
      <c r="R54" s="7">
        <f t="shared" si="8"/>
        <v>2.8189655172413794</v>
      </c>
      <c r="S54" s="7">
        <f t="shared" si="8"/>
        <v>20.038095238095238</v>
      </c>
      <c r="T54" s="7" t="e">
        <f t="shared" si="8"/>
        <v>#DIV/0!</v>
      </c>
      <c r="U54" s="7"/>
      <c r="V54" s="7"/>
      <c r="W54" s="7"/>
      <c r="X54" s="7"/>
      <c r="Y54" s="7"/>
      <c r="Z54" s="7"/>
      <c r="AA54" s="7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</row>
    <row r="55" spans="1:67" x14ac:dyDescent="0.25">
      <c r="A55" s="12" t="s">
        <v>134</v>
      </c>
      <c r="B55" s="7">
        <f t="shared" ref="B55" si="9">B48/F48-1</f>
        <v>9.6153846153846034E-2</v>
      </c>
      <c r="C55" s="7">
        <f t="shared" ref="C55" si="10">C48/G48-1</f>
        <v>26.375</v>
      </c>
      <c r="D55" s="7">
        <f t="shared" ref="D55" si="11">D48/H48-1</f>
        <v>1.5714285714285716</v>
      </c>
      <c r="E55" s="7">
        <f t="shared" ref="E55" si="12">E48/I48-1</f>
        <v>1.0979020979020979</v>
      </c>
      <c r="F55" s="7">
        <f t="shared" ref="F55" si="13">F48/J48-1</f>
        <v>-1.2549019607843137</v>
      </c>
      <c r="G55" s="7">
        <f t="shared" ref="G55" si="14">G48/K48-1</f>
        <v>-1.0225352112676056</v>
      </c>
      <c r="H55" s="7">
        <f t="shared" ref="H55" si="15">H48/L48-1</f>
        <v>-0.24999999999999989</v>
      </c>
      <c r="I55" s="7">
        <f t="shared" ref="I55" si="16">I48/M48-1</f>
        <v>-0.54019292604501601</v>
      </c>
      <c r="J55" s="7">
        <f t="shared" ref="J55" si="17">J48/N48-1</f>
        <v>-0.43175487465181051</v>
      </c>
      <c r="K55" s="7">
        <f t="shared" ref="K55" si="18">K48/O48-1</f>
        <v>0</v>
      </c>
      <c r="L55" s="7">
        <f t="shared" ref="L55" si="19">L48/P48-1</f>
        <v>-1.2071005917159763</v>
      </c>
      <c r="M55" s="7">
        <f t="shared" ref="M55" si="20">M48/Q48-1</f>
        <v>-1.5024232633279482</v>
      </c>
      <c r="N55" s="7">
        <f t="shared" ref="N55" si="21">N48/R48-1</f>
        <v>1.1369047619047619</v>
      </c>
      <c r="O55" s="7">
        <f t="shared" ref="O55" si="22">O48/S48-1</f>
        <v>1.1515151515151514</v>
      </c>
      <c r="P55" s="7">
        <f t="shared" ref="P55" si="23">P48/T48-1</f>
        <v>4.5867768595041323</v>
      </c>
      <c r="Q55" s="7">
        <f t="shared" ref="Q55" si="24">Q48/U48-1</f>
        <v>-29.136363636363637</v>
      </c>
      <c r="R55" s="7">
        <f t="shared" ref="R55" si="25">R48/V48-1</f>
        <v>0.14675767918088733</v>
      </c>
      <c r="S55" s="7">
        <f t="shared" ref="S55" si="26">S48/W48-1</f>
        <v>0.17021276595744683</v>
      </c>
      <c r="T55" s="7">
        <f t="shared" ref="T55" si="27">T48/X48-1</f>
        <v>-0.62187499999999996</v>
      </c>
      <c r="U55" s="7"/>
      <c r="V55" s="7"/>
      <c r="W55" s="7"/>
      <c r="X55" s="7"/>
      <c r="Y55" s="7"/>
      <c r="Z55" s="7"/>
      <c r="AA55" s="7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</row>
    <row r="56" spans="1:67" x14ac:dyDescent="0.25">
      <c r="A56" s="12" t="s">
        <v>135</v>
      </c>
      <c r="B56" s="7">
        <f t="shared" si="7"/>
        <v>-1</v>
      </c>
      <c r="C56" s="7">
        <f t="shared" ref="C55:C56" si="28">C49/G49-1</f>
        <v>-0.98439716312056735</v>
      </c>
      <c r="D56" s="7">
        <f t="shared" ref="D55:D56" si="29">D49/H49-1</f>
        <v>-58.777777777777786</v>
      </c>
      <c r="E56" s="7">
        <f t="shared" ref="E55:E56" si="30">E49/I49-1</f>
        <v>-0.92479999999999996</v>
      </c>
      <c r="F56" s="7">
        <f t="shared" ref="F55:F56" si="31">F49/J49-1</f>
        <v>-0.91293103448275859</v>
      </c>
      <c r="G56" s="7">
        <f t="shared" ref="G55:G56" si="32">G49/K49-1</f>
        <v>33.390243902439018</v>
      </c>
      <c r="H56" s="7">
        <f t="shared" ref="H55:H56" si="33">H49/L49-1</f>
        <v>-0.23404255319148937</v>
      </c>
      <c r="I56" s="7">
        <f t="shared" ref="I55:I56" si="34">I49/M49-1</f>
        <v>64.789473684210535</v>
      </c>
      <c r="J56" s="7">
        <f t="shared" ref="J55:J56" si="35">J49/N49-1</f>
        <v>304.26315789473682</v>
      </c>
      <c r="K56" s="7">
        <f t="shared" ref="K55:K56" si="36">K49/O49-1</f>
        <v>-0.22641509433962259</v>
      </c>
      <c r="L56" s="7" t="e">
        <f t="shared" ref="L55:L56" si="37">L49/P49-1</f>
        <v>#DIV/0!</v>
      </c>
      <c r="M56" s="7" t="e">
        <f t="shared" si="8"/>
        <v>#DIV/0!</v>
      </c>
      <c r="N56" s="7" t="e">
        <f t="shared" si="8"/>
        <v>#DIV/0!</v>
      </c>
      <c r="O56" s="7" t="e">
        <f t="shared" si="8"/>
        <v>#DIV/0!</v>
      </c>
      <c r="P56" s="7" t="e">
        <f t="shared" si="8"/>
        <v>#DIV/0!</v>
      </c>
      <c r="Q56" s="7" t="e">
        <f t="shared" si="8"/>
        <v>#DIV/0!</v>
      </c>
      <c r="R56" s="7" t="e">
        <f t="shared" si="8"/>
        <v>#DIV/0!</v>
      </c>
      <c r="S56" s="7" t="e">
        <f t="shared" si="8"/>
        <v>#DIV/0!</v>
      </c>
      <c r="T56" s="7" t="e">
        <f t="shared" si="8"/>
        <v>#DIV/0!</v>
      </c>
      <c r="U56" s="7"/>
      <c r="V56" s="7"/>
      <c r="W56" s="7"/>
      <c r="X56" s="7"/>
      <c r="Y56" s="7"/>
      <c r="Z56" s="7"/>
      <c r="AA56" s="7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</row>
    <row r="57" spans="1:67" x14ac:dyDescent="0.25">
      <c r="A57" s="2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</row>
    <row r="58" spans="1:67" s="22" customFormat="1" x14ac:dyDescent="0.25">
      <c r="A58" s="22" t="s">
        <v>66</v>
      </c>
      <c r="B58" s="22">
        <v>2020</v>
      </c>
      <c r="C58" s="22">
        <v>2019</v>
      </c>
      <c r="D58" s="22">
        <v>2018</v>
      </c>
      <c r="E58" s="22">
        <v>2017</v>
      </c>
      <c r="F58" s="22">
        <v>2016</v>
      </c>
      <c r="G58" s="22">
        <v>2015</v>
      </c>
      <c r="H58" s="22">
        <v>2014</v>
      </c>
      <c r="I58" s="22">
        <v>2013</v>
      </c>
      <c r="J58" s="22">
        <v>2012</v>
      </c>
      <c r="K58" s="22">
        <v>2011</v>
      </c>
      <c r="L58" s="22">
        <v>2010</v>
      </c>
      <c r="M58" s="22">
        <v>2009</v>
      </c>
      <c r="N58" s="22">
        <v>2008</v>
      </c>
      <c r="O58" s="22">
        <v>2007</v>
      </c>
      <c r="P58" s="22">
        <v>2006</v>
      </c>
      <c r="Q58" s="22">
        <v>2005</v>
      </c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</row>
    <row r="59" spans="1:67" s="12" customFormat="1" ht="15.75" customHeight="1" x14ac:dyDescent="0.25">
      <c r="A59" s="12" t="s">
        <v>116</v>
      </c>
      <c r="B59" s="36">
        <v>27.61</v>
      </c>
      <c r="C59" s="36">
        <v>18.670000000000002</v>
      </c>
      <c r="D59" s="36">
        <v>12.11</v>
      </c>
      <c r="E59" s="36">
        <v>5.59</v>
      </c>
      <c r="F59" s="36">
        <v>1.87</v>
      </c>
      <c r="G59" s="36">
        <v>1.23</v>
      </c>
      <c r="H59" s="36">
        <v>2.67</v>
      </c>
      <c r="I59" s="36">
        <v>1.1200000000000001</v>
      </c>
      <c r="J59" s="36">
        <v>0.17</v>
      </c>
      <c r="K59" s="36">
        <v>2.2599999999999998</v>
      </c>
      <c r="L59" s="36">
        <v>1.61</v>
      </c>
      <c r="M59" s="36">
        <v>1.1599999999999999</v>
      </c>
      <c r="N59" s="36">
        <v>0.83</v>
      </c>
      <c r="O59" s="36">
        <v>0.67</v>
      </c>
      <c r="P59" s="36">
        <v>0.49</v>
      </c>
      <c r="Q59" s="36">
        <v>0.42</v>
      </c>
    </row>
    <row r="60" spans="1:67" s="12" customFormat="1" ht="15.75" customHeight="1" x14ac:dyDescent="0.25">
      <c r="A60" s="12" t="s">
        <v>117</v>
      </c>
      <c r="B60" s="36">
        <v>-11.36</v>
      </c>
      <c r="C60" s="36">
        <v>14.66</v>
      </c>
      <c r="D60" s="36">
        <v>12.06</v>
      </c>
      <c r="E60" s="36">
        <v>-1.08</v>
      </c>
      <c r="F60" s="36">
        <v>-4.57</v>
      </c>
      <c r="G60" s="36">
        <v>-5.21</v>
      </c>
      <c r="H60" s="36">
        <v>-5.78</v>
      </c>
      <c r="I60" s="36">
        <v>-6.45</v>
      </c>
      <c r="J60" s="36">
        <v>-0.79</v>
      </c>
      <c r="K60" s="36">
        <v>-1.64</v>
      </c>
      <c r="L60" s="36">
        <v>-0.67</v>
      </c>
      <c r="M60" s="36"/>
      <c r="N60" s="36"/>
      <c r="O60" s="36"/>
      <c r="P60" s="36"/>
      <c r="Q60" s="36"/>
    </row>
    <row r="61" spans="1:67" s="12" customFormat="1" ht="15.75" customHeight="1" x14ac:dyDescent="0.25">
      <c r="A61" s="12" t="s">
        <v>118</v>
      </c>
      <c r="B61" s="36">
        <v>-9.4499999999999993</v>
      </c>
      <c r="C61" s="36">
        <v>-10.34</v>
      </c>
      <c r="D61" s="36">
        <v>-12.56</v>
      </c>
      <c r="E61" s="36">
        <v>-34.450000000000003</v>
      </c>
      <c r="F61" s="36">
        <v>-5.15</v>
      </c>
      <c r="G61" s="36">
        <v>-3.73</v>
      </c>
      <c r="H61" s="36"/>
      <c r="I61" s="36"/>
      <c r="J61" s="36"/>
      <c r="K61" s="36"/>
      <c r="L61" s="36"/>
      <c r="M61" s="36"/>
      <c r="N61" s="36"/>
      <c r="O61" s="36"/>
      <c r="P61" s="36"/>
      <c r="Q61" s="36"/>
    </row>
    <row r="62" spans="1:67" s="12" customFormat="1" ht="15.75" customHeight="1" x14ac:dyDescent="0.25">
      <c r="A62" s="12" t="s">
        <v>134</v>
      </c>
      <c r="B62" s="36">
        <v>6.9</v>
      </c>
      <c r="C62" s="36">
        <v>-8.6999999999999993</v>
      </c>
      <c r="D62" s="36">
        <v>-9.76</v>
      </c>
      <c r="E62" s="36">
        <v>-19.62</v>
      </c>
      <c r="F62" s="36">
        <v>-6.75</v>
      </c>
      <c r="G62" s="36">
        <v>-8.89</v>
      </c>
      <c r="H62" s="36">
        <v>-2.94</v>
      </c>
      <c r="I62" s="36">
        <v>-0.74</v>
      </c>
      <c r="J62" s="36">
        <v>-3.96</v>
      </c>
      <c r="K62" s="36">
        <v>-2.54</v>
      </c>
      <c r="L62" s="36">
        <v>-1.54</v>
      </c>
      <c r="M62" s="36">
        <v>-0.56000000000000005</v>
      </c>
      <c r="N62" s="36">
        <v>-0.83</v>
      </c>
      <c r="O62" s="36"/>
      <c r="P62" s="36"/>
      <c r="Q62" s="36"/>
    </row>
    <row r="63" spans="1:67" s="12" customFormat="1" ht="15.75" customHeight="1" x14ac:dyDescent="0.25">
      <c r="A63" s="12" t="s">
        <v>135</v>
      </c>
      <c r="B63" s="36">
        <v>-1.3</v>
      </c>
      <c r="C63" s="36">
        <v>-13.61</v>
      </c>
      <c r="D63" s="36">
        <v>-6.3E-2</v>
      </c>
      <c r="E63" s="36">
        <v>-1.3</v>
      </c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</row>
    <row r="64" spans="1:67" x14ac:dyDescent="0.25">
      <c r="A64" s="21"/>
      <c r="B64" s="11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</row>
    <row r="65" spans="1:67" s="22" customFormat="1" x14ac:dyDescent="0.25">
      <c r="A65" s="22" t="s">
        <v>68</v>
      </c>
      <c r="B65" s="48" t="s">
        <v>131</v>
      </c>
      <c r="C65" s="16" t="s">
        <v>10</v>
      </c>
      <c r="D65" s="16" t="s">
        <v>7</v>
      </c>
      <c r="E65" s="16" t="s">
        <v>6</v>
      </c>
      <c r="F65" s="16" t="s">
        <v>20</v>
      </c>
      <c r="G65" s="16" t="s">
        <v>21</v>
      </c>
      <c r="H65" s="16" t="s">
        <v>22</v>
      </c>
      <c r="I65" s="26" t="s">
        <v>23</v>
      </c>
      <c r="J65" s="26" t="s">
        <v>24</v>
      </c>
      <c r="K65" s="26" t="s">
        <v>25</v>
      </c>
      <c r="L65" s="26" t="s">
        <v>26</v>
      </c>
      <c r="M65" s="26" t="s">
        <v>27</v>
      </c>
      <c r="N65" s="26" t="s">
        <v>28</v>
      </c>
      <c r="O65" s="26" t="s">
        <v>29</v>
      </c>
      <c r="P65" s="26" t="s">
        <v>30</v>
      </c>
      <c r="Q65" s="26" t="s">
        <v>31</v>
      </c>
      <c r="R65" s="26" t="s">
        <v>32</v>
      </c>
      <c r="S65" s="26" t="s">
        <v>33</v>
      </c>
      <c r="T65" s="26" t="s">
        <v>34</v>
      </c>
      <c r="U65" s="26" t="s">
        <v>35</v>
      </c>
      <c r="V65" s="26" t="s">
        <v>36</v>
      </c>
      <c r="W65" s="26" t="s">
        <v>37</v>
      </c>
      <c r="X65" s="26" t="s">
        <v>38</v>
      </c>
      <c r="Y65" s="26" t="s">
        <v>39</v>
      </c>
      <c r="Z65" s="26" t="s">
        <v>40</v>
      </c>
      <c r="AA65" s="26" t="s">
        <v>41</v>
      </c>
      <c r="AB65" s="26" t="s">
        <v>42</v>
      </c>
      <c r="AC65" s="26" t="s">
        <v>43</v>
      </c>
      <c r="AD65" s="26" t="s">
        <v>44</v>
      </c>
      <c r="AE65" s="26" t="s">
        <v>45</v>
      </c>
      <c r="AF65" s="26" t="s">
        <v>46</v>
      </c>
      <c r="AG65" s="26" t="s">
        <v>47</v>
      </c>
      <c r="AH65" s="26" t="s">
        <v>48</v>
      </c>
      <c r="AI65" s="26" t="s">
        <v>49</v>
      </c>
      <c r="AJ65" s="26" t="s">
        <v>50</v>
      </c>
      <c r="AK65" s="26" t="s">
        <v>51</v>
      </c>
      <c r="AL65" s="26" t="s">
        <v>52</v>
      </c>
      <c r="AM65" s="26" t="s">
        <v>53</v>
      </c>
      <c r="AN65" s="26" t="s">
        <v>54</v>
      </c>
      <c r="AO65" s="26" t="s">
        <v>55</v>
      </c>
      <c r="AP65" s="26" t="s">
        <v>56</v>
      </c>
      <c r="AQ65" s="26" t="s">
        <v>57</v>
      </c>
      <c r="AR65" s="26" t="s">
        <v>58</v>
      </c>
      <c r="AS65" s="26" t="s">
        <v>59</v>
      </c>
      <c r="AT65" s="26" t="s">
        <v>60</v>
      </c>
      <c r="AU65" s="26" t="s">
        <v>61</v>
      </c>
      <c r="AV65" s="26" t="s">
        <v>70</v>
      </c>
      <c r="AW65" s="26" t="s">
        <v>71</v>
      </c>
      <c r="AX65" s="26" t="s">
        <v>72</v>
      </c>
      <c r="AY65" s="26" t="s">
        <v>73</v>
      </c>
      <c r="AZ65" s="26" t="s">
        <v>74</v>
      </c>
      <c r="BA65" s="26" t="s">
        <v>75</v>
      </c>
      <c r="BB65" s="26" t="s">
        <v>76</v>
      </c>
      <c r="BC65" s="26" t="s">
        <v>77</v>
      </c>
      <c r="BD65" s="26" t="s">
        <v>78</v>
      </c>
      <c r="BE65" s="26" t="s">
        <v>79</v>
      </c>
      <c r="BF65" s="26" t="s">
        <v>80</v>
      </c>
      <c r="BG65" s="26" t="s">
        <v>81</v>
      </c>
      <c r="BH65" s="26" t="s">
        <v>82</v>
      </c>
      <c r="BI65" s="26" t="s">
        <v>83</v>
      </c>
      <c r="BJ65" s="26" t="s">
        <v>84</v>
      </c>
      <c r="BK65" s="26" t="s">
        <v>85</v>
      </c>
      <c r="BL65" s="26" t="s">
        <v>86</v>
      </c>
      <c r="BM65" s="26" t="s">
        <v>87</v>
      </c>
      <c r="BN65" s="26" t="s">
        <v>88</v>
      </c>
      <c r="BO65" s="26" t="s">
        <v>89</v>
      </c>
    </row>
    <row r="66" spans="1:67" s="12" customFormat="1" ht="15.75" customHeight="1" x14ac:dyDescent="0.25">
      <c r="A66" s="12" t="s">
        <v>116</v>
      </c>
      <c r="B66" s="49"/>
      <c r="C66" s="37">
        <v>4.5599999999999996</v>
      </c>
      <c r="D66" s="37">
        <v>4.54</v>
      </c>
      <c r="E66" s="37">
        <v>4.55</v>
      </c>
      <c r="F66" s="37">
        <v>4.54</v>
      </c>
      <c r="G66" s="37">
        <v>4.5199999999999996</v>
      </c>
      <c r="H66" s="37">
        <v>4.5199999999999996</v>
      </c>
      <c r="I66" s="37">
        <v>4.5199999999999996</v>
      </c>
      <c r="J66" s="37">
        <v>4.5199999999999996</v>
      </c>
      <c r="K66" s="37">
        <v>4.5199999999999996</v>
      </c>
      <c r="L66" s="37">
        <v>4.51</v>
      </c>
      <c r="M66" s="37">
        <v>4.5199999999999996</v>
      </c>
      <c r="N66" s="37">
        <v>4.5199999999999996</v>
      </c>
      <c r="O66" s="37">
        <v>4.5</v>
      </c>
      <c r="P66" s="37">
        <v>4.47</v>
      </c>
      <c r="Q66" s="37">
        <v>4.47</v>
      </c>
      <c r="R66" s="37">
        <v>4.46</v>
      </c>
      <c r="S66" s="37">
        <v>4.45</v>
      </c>
      <c r="T66" s="37">
        <v>4.3899999999999997</v>
      </c>
      <c r="U66" s="37">
        <v>4.38</v>
      </c>
      <c r="V66" s="37">
        <v>4.38</v>
      </c>
      <c r="W66" s="37">
        <v>4.38</v>
      </c>
      <c r="X66" s="37">
        <v>4.3600000000000003</v>
      </c>
      <c r="Y66" s="37">
        <v>4.38</v>
      </c>
      <c r="Z66" s="37">
        <v>4.3600000000000003</v>
      </c>
      <c r="AA66" s="37">
        <v>4.34</v>
      </c>
      <c r="AB66" s="37">
        <v>4.32</v>
      </c>
      <c r="AC66" s="37">
        <v>4.33</v>
      </c>
      <c r="AD66" s="37">
        <v>4.3099999999999996</v>
      </c>
      <c r="AE66" s="37">
        <v>4.3099999999999996</v>
      </c>
      <c r="AF66" s="37">
        <v>4.25</v>
      </c>
      <c r="AG66" s="37">
        <v>4.2699999999999996</v>
      </c>
      <c r="AH66" s="37">
        <v>4.24</v>
      </c>
      <c r="AI66" s="37">
        <v>4.21</v>
      </c>
      <c r="AJ66" s="37">
        <v>4.12</v>
      </c>
      <c r="AK66" s="37">
        <v>4.1100000000000003</v>
      </c>
      <c r="AL66" s="37">
        <v>4.12</v>
      </c>
      <c r="AM66" s="37">
        <v>3.88</v>
      </c>
      <c r="AN66" s="37">
        <v>3.81</v>
      </c>
      <c r="AO66" s="37">
        <v>3.77</v>
      </c>
      <c r="AP66" s="37">
        <v>3.77</v>
      </c>
      <c r="AQ66" s="37">
        <v>3.8</v>
      </c>
      <c r="AR66" s="37">
        <v>3.8</v>
      </c>
      <c r="AS66" s="37">
        <v>3.78</v>
      </c>
      <c r="AT66" s="37">
        <v>3.8</v>
      </c>
      <c r="AU66" s="37">
        <v>3.83</v>
      </c>
      <c r="AV66" s="37">
        <v>4.09</v>
      </c>
      <c r="AW66" s="37">
        <v>4.0599999999999996</v>
      </c>
      <c r="AX66" s="37">
        <v>4.18</v>
      </c>
      <c r="AY66" s="37">
        <v>4.25</v>
      </c>
      <c r="AZ66" s="37">
        <v>4.4000000000000004</v>
      </c>
      <c r="BA66" s="37">
        <v>4.3600000000000003</v>
      </c>
      <c r="BB66" s="37">
        <v>4.47</v>
      </c>
      <c r="BC66" s="37">
        <v>4.54</v>
      </c>
      <c r="BD66" s="37">
        <v>4.82</v>
      </c>
      <c r="BE66" s="37">
        <v>4.7699999999999996</v>
      </c>
      <c r="BF66" s="37">
        <v>4.8899999999999997</v>
      </c>
      <c r="BG66" s="37">
        <v>4.95</v>
      </c>
      <c r="BH66" s="37">
        <v>4.84</v>
      </c>
      <c r="BI66" s="37">
        <v>4.92</v>
      </c>
      <c r="BJ66" s="37">
        <v>4.84</v>
      </c>
      <c r="BK66" s="37">
        <v>4.6500000000000004</v>
      </c>
      <c r="BL66" s="37">
        <v>4.59</v>
      </c>
      <c r="BM66" s="37">
        <v>4.62</v>
      </c>
      <c r="BN66" s="37">
        <v>4.5199999999999996</v>
      </c>
      <c r="BO66" s="37">
        <v>3.7</v>
      </c>
    </row>
    <row r="67" spans="1:67" s="12" customFormat="1" ht="16.5" customHeight="1" x14ac:dyDescent="0.25">
      <c r="A67" s="12" t="s">
        <v>117</v>
      </c>
      <c r="B67" s="49"/>
      <c r="C67" s="37">
        <v>8.7200000000000006</v>
      </c>
      <c r="D67" s="37">
        <v>7.88</v>
      </c>
      <c r="E67" s="37">
        <v>8.06</v>
      </c>
      <c r="F67" s="37">
        <v>7.86</v>
      </c>
      <c r="G67" s="37">
        <v>7.81</v>
      </c>
      <c r="H67" s="37">
        <v>7.86</v>
      </c>
      <c r="I67" s="37">
        <v>7.91</v>
      </c>
      <c r="J67" s="37">
        <v>7.85</v>
      </c>
      <c r="K67" s="37">
        <v>7.78</v>
      </c>
      <c r="L67" s="37">
        <v>7.73</v>
      </c>
      <c r="M67" s="37">
        <v>7.76</v>
      </c>
      <c r="N67" s="37">
        <v>7.73</v>
      </c>
      <c r="O67" s="37">
        <v>7.66</v>
      </c>
      <c r="P67" s="37">
        <v>7.33</v>
      </c>
      <c r="Q67" s="37">
        <v>7.37</v>
      </c>
      <c r="R67" s="37">
        <v>7.3</v>
      </c>
      <c r="S67" s="37">
        <v>7.22</v>
      </c>
      <c r="T67" s="37">
        <v>7.02</v>
      </c>
      <c r="U67" s="37">
        <v>7.04</v>
      </c>
      <c r="V67" s="37">
        <v>6.98</v>
      </c>
      <c r="W67" s="37">
        <v>6.92</v>
      </c>
      <c r="X67" s="37">
        <v>6.62</v>
      </c>
      <c r="Y67" s="37">
        <v>6.71</v>
      </c>
      <c r="Z67" s="37">
        <v>6.56</v>
      </c>
      <c r="AA67" s="37">
        <v>6.4</v>
      </c>
      <c r="AB67" s="37">
        <v>6.05</v>
      </c>
      <c r="AC67" s="37">
        <v>6.14</v>
      </c>
      <c r="AD67" s="37">
        <v>5.96</v>
      </c>
      <c r="AE67" s="37">
        <v>5.7</v>
      </c>
      <c r="AF67" s="37">
        <v>1.9</v>
      </c>
      <c r="AG67" s="37">
        <v>1.34</v>
      </c>
      <c r="AH67" s="37">
        <v>1.32</v>
      </c>
      <c r="AI67" s="37">
        <v>1.27</v>
      </c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  <c r="BM67" s="37"/>
      <c r="BN67" s="37"/>
      <c r="BO67" s="37"/>
    </row>
    <row r="68" spans="1:67" s="12" customFormat="1" ht="16.5" customHeight="1" x14ac:dyDescent="0.25">
      <c r="A68" s="12" t="s">
        <v>118</v>
      </c>
      <c r="B68" s="49"/>
      <c r="C68" s="37">
        <v>15.02</v>
      </c>
      <c r="D68" s="37">
        <v>14.56</v>
      </c>
      <c r="E68" s="37">
        <v>14.66</v>
      </c>
      <c r="F68" s="37">
        <v>14.47</v>
      </c>
      <c r="G68" s="37">
        <v>14.26</v>
      </c>
      <c r="H68" s="37">
        <v>13.75</v>
      </c>
      <c r="I68" s="37">
        <v>13.93</v>
      </c>
      <c r="J68" s="37">
        <v>13.63</v>
      </c>
      <c r="K68" s="37">
        <v>13.41</v>
      </c>
      <c r="L68" s="37">
        <v>13.01</v>
      </c>
      <c r="M68" s="37">
        <v>13.1</v>
      </c>
      <c r="N68" s="37">
        <v>12.95</v>
      </c>
      <c r="O68" s="37">
        <v>12.71</v>
      </c>
      <c r="P68" s="37">
        <v>11.66</v>
      </c>
      <c r="Q68" s="37">
        <v>12.33</v>
      </c>
      <c r="R68" s="37">
        <v>12.23</v>
      </c>
      <c r="S68" s="37">
        <v>9.5500000000000007</v>
      </c>
      <c r="T68" s="37">
        <v>8.08</v>
      </c>
      <c r="U68" s="37">
        <v>8.32</v>
      </c>
      <c r="V68" s="37">
        <v>8.06</v>
      </c>
      <c r="W68" s="37">
        <v>7.57</v>
      </c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  <c r="BM68" s="37"/>
      <c r="BN68" s="37"/>
      <c r="BO68" s="37"/>
    </row>
    <row r="69" spans="1:67" s="12" customFormat="1" ht="16.5" customHeight="1" x14ac:dyDescent="0.25">
      <c r="A69" s="12" t="s">
        <v>134</v>
      </c>
      <c r="B69" s="49"/>
      <c r="C69" s="37">
        <v>11.33</v>
      </c>
      <c r="D69" s="37">
        <v>10.83</v>
      </c>
      <c r="E69" s="37">
        <v>11.05</v>
      </c>
      <c r="F69" s="37">
        <v>10.35</v>
      </c>
      <c r="G69" s="37">
        <v>9.94</v>
      </c>
      <c r="H69" s="37">
        <v>8.8699999999999992</v>
      </c>
      <c r="I69" s="37">
        <v>9.2200000000000006</v>
      </c>
      <c r="J69" s="37">
        <v>8.85</v>
      </c>
      <c r="K69" s="37">
        <v>8.65</v>
      </c>
      <c r="L69" s="37">
        <v>8.5299999999999994</v>
      </c>
      <c r="M69" s="37">
        <v>8.9</v>
      </c>
      <c r="N69" s="37">
        <v>8.5</v>
      </c>
      <c r="O69" s="37">
        <v>8.4600000000000009</v>
      </c>
      <c r="P69" s="37">
        <v>8.3000000000000007</v>
      </c>
      <c r="Q69" s="37">
        <v>8.36</v>
      </c>
      <c r="R69" s="37">
        <v>8.26</v>
      </c>
      <c r="S69" s="37">
        <v>8.11</v>
      </c>
      <c r="T69" s="37">
        <v>7.21</v>
      </c>
      <c r="U69" s="37">
        <v>7.85</v>
      </c>
      <c r="V69" s="37">
        <v>7</v>
      </c>
      <c r="W69" s="37">
        <v>6.63</v>
      </c>
      <c r="X69" s="37">
        <v>6.41</v>
      </c>
      <c r="Y69" s="37">
        <v>6.45</v>
      </c>
      <c r="Z69" s="37">
        <v>6.33</v>
      </c>
      <c r="AA69" s="37">
        <v>6.3</v>
      </c>
      <c r="AB69" s="37">
        <v>6.23</v>
      </c>
      <c r="AC69" s="37">
        <v>6.25</v>
      </c>
      <c r="AD69" s="37">
        <v>6.21</v>
      </c>
      <c r="AE69" s="37">
        <v>6.17</v>
      </c>
      <c r="AF69" s="37">
        <v>5.97</v>
      </c>
      <c r="AG69" s="37">
        <v>6.09</v>
      </c>
      <c r="AH69" s="37">
        <v>5.91</v>
      </c>
      <c r="AI69" s="37">
        <v>6.21</v>
      </c>
      <c r="AJ69" s="37">
        <v>5.37</v>
      </c>
      <c r="AK69" s="37">
        <v>5.28</v>
      </c>
      <c r="AL69" s="37">
        <v>5.26</v>
      </c>
      <c r="AM69" s="37">
        <v>5.24</v>
      </c>
      <c r="AN69" s="37">
        <v>5.0199999999999996</v>
      </c>
      <c r="AO69" s="37">
        <v>5.2</v>
      </c>
      <c r="AP69" s="37">
        <v>4.8899999999999997</v>
      </c>
      <c r="AQ69" s="37">
        <v>4.76</v>
      </c>
      <c r="AR69" s="37">
        <v>2.54</v>
      </c>
      <c r="AS69" s="37">
        <v>4.6100000000000003</v>
      </c>
      <c r="AT69" s="37">
        <v>0.38</v>
      </c>
      <c r="AU69" s="37">
        <v>0.37</v>
      </c>
      <c r="AV69" s="37">
        <v>0</v>
      </c>
      <c r="AW69" s="37">
        <v>0.35</v>
      </c>
      <c r="AX69" s="37">
        <v>0.35</v>
      </c>
      <c r="AY69" s="37">
        <v>0</v>
      </c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  <c r="BM69" s="37"/>
      <c r="BN69" s="37"/>
      <c r="BO69" s="37"/>
    </row>
    <row r="70" spans="1:67" s="12" customFormat="1" ht="16.5" customHeight="1" x14ac:dyDescent="0.25">
      <c r="A70" s="12" t="s">
        <v>135</v>
      </c>
      <c r="B70" s="49"/>
      <c r="C70" s="37">
        <v>6.29</v>
      </c>
      <c r="D70" s="37">
        <v>5.96</v>
      </c>
      <c r="E70" s="37">
        <v>6.03</v>
      </c>
      <c r="F70" s="37">
        <v>5.87</v>
      </c>
      <c r="G70" s="37">
        <v>5.76</v>
      </c>
      <c r="H70" s="37">
        <v>4.2</v>
      </c>
      <c r="I70" s="37">
        <v>5.46</v>
      </c>
      <c r="J70" s="37">
        <v>4.43</v>
      </c>
      <c r="K70" s="37">
        <v>1.27</v>
      </c>
      <c r="L70" s="37">
        <v>1.27</v>
      </c>
      <c r="M70" s="37">
        <v>1.27</v>
      </c>
      <c r="N70" s="37">
        <v>1.27</v>
      </c>
      <c r="O70" s="37">
        <v>1.27</v>
      </c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  <c r="BM70" s="37"/>
      <c r="BN70" s="37"/>
      <c r="BO70" s="37"/>
    </row>
    <row r="72" spans="1:67" s="22" customFormat="1" x14ac:dyDescent="0.25">
      <c r="A72" s="22" t="s">
        <v>69</v>
      </c>
      <c r="B72" s="22">
        <v>2020</v>
      </c>
      <c r="C72" s="22">
        <v>2019</v>
      </c>
      <c r="D72" s="22">
        <v>2018</v>
      </c>
      <c r="E72" s="22">
        <v>2017</v>
      </c>
      <c r="F72" s="22">
        <v>2016</v>
      </c>
      <c r="G72" s="22">
        <v>2015</v>
      </c>
      <c r="H72" s="22">
        <v>2014</v>
      </c>
      <c r="I72" s="22">
        <v>2013</v>
      </c>
      <c r="J72" s="22">
        <v>2012</v>
      </c>
      <c r="K72" s="22">
        <v>2011</v>
      </c>
      <c r="L72" s="22">
        <v>2010</v>
      </c>
      <c r="M72" s="22">
        <v>2009</v>
      </c>
      <c r="N72" s="22">
        <v>2008</v>
      </c>
      <c r="O72" s="22">
        <v>2007</v>
      </c>
      <c r="P72" s="22">
        <v>2006</v>
      </c>
      <c r="Q72" s="22">
        <v>2005</v>
      </c>
    </row>
    <row r="73" spans="1:67" s="12" customFormat="1" ht="15.75" customHeight="1" x14ac:dyDescent="0.25">
      <c r="A73" s="12" t="s">
        <v>116</v>
      </c>
      <c r="B73" s="37">
        <v>4.54</v>
      </c>
      <c r="C73" s="37">
        <v>4.5199999999999996</v>
      </c>
      <c r="D73" s="37">
        <v>4.51</v>
      </c>
      <c r="E73" s="37">
        <v>4.47</v>
      </c>
      <c r="F73" s="37">
        <v>4.3899999999999997</v>
      </c>
      <c r="G73" s="37">
        <v>4.3600000000000003</v>
      </c>
      <c r="H73" s="37">
        <v>4.32</v>
      </c>
      <c r="I73" s="37">
        <v>4.25</v>
      </c>
      <c r="J73" s="37">
        <v>4.12</v>
      </c>
      <c r="K73" s="37">
        <v>3.81</v>
      </c>
      <c r="L73" s="37">
        <v>3.8</v>
      </c>
      <c r="M73" s="37">
        <v>4.09</v>
      </c>
      <c r="N73" s="37">
        <v>4.4000000000000004</v>
      </c>
      <c r="O73" s="37">
        <v>4.82</v>
      </c>
      <c r="P73" s="37">
        <v>4.84</v>
      </c>
      <c r="Q73" s="37">
        <v>4.59</v>
      </c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</row>
    <row r="74" spans="1:67" s="12" customFormat="1" ht="15.75" customHeight="1" x14ac:dyDescent="0.25">
      <c r="A74" s="12" t="s">
        <v>117</v>
      </c>
      <c r="B74" s="37">
        <v>7.88</v>
      </c>
      <c r="C74" s="37">
        <v>7.86</v>
      </c>
      <c r="D74" s="37">
        <v>7.73</v>
      </c>
      <c r="E74" s="37">
        <v>7.33</v>
      </c>
      <c r="F74" s="37">
        <v>7.02</v>
      </c>
      <c r="G74" s="37">
        <v>6.62</v>
      </c>
      <c r="H74" s="37">
        <v>6.05</v>
      </c>
      <c r="I74" s="37">
        <v>1.9</v>
      </c>
      <c r="J74" s="37">
        <v>1.17</v>
      </c>
      <c r="K74" s="37">
        <v>1.03</v>
      </c>
      <c r="L74" s="37">
        <v>0.76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  <c r="BM74" s="37"/>
      <c r="BN74" s="37"/>
    </row>
    <row r="75" spans="1:67" s="12" customFormat="1" ht="15.75" customHeight="1" x14ac:dyDescent="0.25">
      <c r="A75" s="12" t="s">
        <v>118</v>
      </c>
      <c r="B75" s="37">
        <v>14.56</v>
      </c>
      <c r="C75" s="37">
        <v>13.75</v>
      </c>
      <c r="D75" s="37">
        <v>13.01</v>
      </c>
      <c r="E75" s="37">
        <v>11.66</v>
      </c>
      <c r="F75" s="37">
        <v>8.08</v>
      </c>
      <c r="G75" s="37">
        <v>7.32</v>
      </c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  <c r="BM75" s="37"/>
      <c r="BN75" s="37"/>
    </row>
    <row r="76" spans="1:67" s="12" customFormat="1" ht="15.75" customHeight="1" x14ac:dyDescent="0.25">
      <c r="A76" s="12" t="s">
        <v>134</v>
      </c>
      <c r="B76" s="37">
        <v>10.83</v>
      </c>
      <c r="C76" s="37">
        <v>8.8699999999999992</v>
      </c>
      <c r="D76" s="37">
        <v>8.5299999999999994</v>
      </c>
      <c r="E76" s="37">
        <v>8.3000000000000007</v>
      </c>
      <c r="F76" s="37">
        <v>7.21</v>
      </c>
      <c r="G76" s="37">
        <v>6.41</v>
      </c>
      <c r="H76" s="37">
        <v>6.23</v>
      </c>
      <c r="I76" s="37">
        <v>5.97</v>
      </c>
      <c r="J76" s="37">
        <v>5.37</v>
      </c>
      <c r="K76" s="37">
        <v>5.0199999999999996</v>
      </c>
      <c r="L76" s="37">
        <v>2.54</v>
      </c>
      <c r="M76" s="37">
        <v>0.35</v>
      </c>
      <c r="N76" s="37">
        <v>0.33</v>
      </c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</row>
    <row r="77" spans="1:67" s="12" customFormat="1" ht="15.75" customHeight="1" thickBot="1" x14ac:dyDescent="0.3">
      <c r="A77" s="12" t="s">
        <v>135</v>
      </c>
      <c r="B77" s="37">
        <v>5.96</v>
      </c>
      <c r="C77" s="37">
        <v>4.2</v>
      </c>
      <c r="D77" s="37">
        <v>1.27</v>
      </c>
      <c r="E77" s="37">
        <v>1.27</v>
      </c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  <c r="BK77" s="37"/>
      <c r="BL77" s="37"/>
      <c r="BM77" s="37"/>
      <c r="BN77" s="37"/>
    </row>
    <row r="78" spans="1:67" ht="17.25" thickBot="1" x14ac:dyDescent="0.3">
      <c r="B78" s="15"/>
      <c r="C78" s="13"/>
      <c r="D78" s="14"/>
      <c r="E78" s="13"/>
      <c r="F78" s="17"/>
    </row>
    <row r="79" spans="1:67" ht="17.25" thickBot="1" x14ac:dyDescent="0.3">
      <c r="B79" s="15"/>
      <c r="C79" s="13"/>
      <c r="D79" s="14"/>
      <c r="E79" s="13"/>
      <c r="F79" s="17"/>
    </row>
    <row r="80" spans="1:67" ht="17.25" thickBot="1" x14ac:dyDescent="0.3">
      <c r="B80" s="15"/>
      <c r="C80" s="13"/>
      <c r="D80" s="14"/>
      <c r="E80" s="13"/>
      <c r="F80" s="17"/>
    </row>
    <row r="81" spans="2:20" ht="17.25" thickBot="1" x14ac:dyDescent="0.3">
      <c r="B81" s="15"/>
      <c r="C81" s="13"/>
      <c r="D81" s="14"/>
      <c r="E81" s="13"/>
      <c r="F81" s="17"/>
    </row>
    <row r="82" spans="2:20" ht="17.25" thickBot="1" x14ac:dyDescent="0.3">
      <c r="B82" s="15"/>
      <c r="C82" s="14"/>
      <c r="D82" s="14"/>
      <c r="E82" s="15"/>
      <c r="F82" s="15"/>
    </row>
    <row r="83" spans="2:20" ht="17.25" thickBot="1" x14ac:dyDescent="0.3">
      <c r="B83" s="15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</row>
    <row r="84" spans="2:20" ht="17.25" thickBot="1" x14ac:dyDescent="0.3">
      <c r="C84" s="14"/>
      <c r="D84" s="14"/>
      <c r="E84" s="13"/>
      <c r="F84" s="17"/>
    </row>
    <row r="85" spans="2:20" ht="17.25" thickBot="1" x14ac:dyDescent="0.3">
      <c r="C85" s="14"/>
      <c r="D85" s="14"/>
      <c r="E85" s="13"/>
      <c r="F85" s="17"/>
    </row>
    <row r="86" spans="2:20" ht="17.25" thickBot="1" x14ac:dyDescent="0.3">
      <c r="C86" s="14"/>
      <c r="D86" s="14"/>
      <c r="E86" s="13"/>
      <c r="F86" s="17"/>
    </row>
    <row r="87" spans="2:20" ht="17.25" thickBot="1" x14ac:dyDescent="0.3">
      <c r="C87" s="14"/>
      <c r="D87" s="14"/>
      <c r="E87" s="13"/>
      <c r="F87" s="17"/>
    </row>
    <row r="88" spans="2:20" ht="17.25" thickBot="1" x14ac:dyDescent="0.3">
      <c r="C88" s="14"/>
      <c r="D88" s="14"/>
      <c r="E88" s="13"/>
      <c r="F88" s="17"/>
    </row>
    <row r="89" spans="2:20" ht="17.25" thickBot="1" x14ac:dyDescent="0.3">
      <c r="C89" s="14"/>
      <c r="D89" s="14"/>
      <c r="E89" s="13"/>
      <c r="F89" s="17"/>
    </row>
    <row r="90" spans="2:20" ht="17.25" thickBot="1" x14ac:dyDescent="0.3">
      <c r="C90" s="14"/>
      <c r="D90" s="14"/>
      <c r="E90" s="13"/>
      <c r="F90" s="17"/>
    </row>
    <row r="91" spans="2:20" ht="17.25" thickBot="1" x14ac:dyDescent="0.3">
      <c r="C91" s="14"/>
      <c r="D91" s="14"/>
      <c r="E91" s="13"/>
      <c r="F91" s="17"/>
    </row>
    <row r="92" spans="2:20" ht="16.5" customHeight="1" thickBot="1" x14ac:dyDescent="0.3">
      <c r="C92" s="14"/>
      <c r="D92" s="14"/>
      <c r="E92" s="13"/>
      <c r="F92" s="17"/>
    </row>
    <row r="93" spans="2:20" ht="17.25" thickBot="1" x14ac:dyDescent="0.3">
      <c r="C93" s="14"/>
      <c r="D93" s="14"/>
      <c r="E93" s="13"/>
      <c r="F93" s="17"/>
    </row>
    <row r="94" spans="2:20" ht="17.25" thickBot="1" x14ac:dyDescent="0.3">
      <c r="C94" s="14"/>
      <c r="D94" s="14"/>
      <c r="E94" s="13"/>
      <c r="F94" s="17"/>
    </row>
    <row r="95" spans="2:20" ht="17.25" thickBot="1" x14ac:dyDescent="0.3">
      <c r="C95" s="14"/>
      <c r="D95" s="14"/>
      <c r="E95" s="13"/>
      <c r="F95" s="17"/>
    </row>
    <row r="96" spans="2:20" ht="17.25" thickBot="1" x14ac:dyDescent="0.3">
      <c r="C96" s="14"/>
      <c r="D96" s="14"/>
      <c r="E96" s="13"/>
      <c r="F96" s="17"/>
    </row>
    <row r="97" spans="3:6" ht="17.25" thickBot="1" x14ac:dyDescent="0.3">
      <c r="C97" s="14"/>
      <c r="D97" s="14"/>
      <c r="E97" s="13"/>
      <c r="F97" s="17"/>
    </row>
    <row r="98" spans="3:6" ht="17.25" thickBot="1" x14ac:dyDescent="0.3">
      <c r="C98" s="13"/>
      <c r="D98" s="14"/>
      <c r="E98" s="13"/>
      <c r="F98" s="17"/>
    </row>
    <row r="99" spans="3:6" ht="17.25" thickBot="1" x14ac:dyDescent="0.3">
      <c r="C99" s="13"/>
      <c r="D99" s="14"/>
      <c r="E99" s="13"/>
      <c r="F99" s="17"/>
    </row>
    <row r="100" spans="3:6" ht="17.25" thickBot="1" x14ac:dyDescent="0.3">
      <c r="C100" s="13"/>
      <c r="D100" s="14"/>
      <c r="E100" s="13"/>
      <c r="F100" s="17"/>
    </row>
    <row r="101" spans="3:6" ht="17.25" thickBot="1" x14ac:dyDescent="0.3">
      <c r="C101" s="13"/>
      <c r="D101" s="14"/>
      <c r="E101" s="13"/>
      <c r="F101" s="17"/>
    </row>
    <row r="102" spans="3:6" ht="17.25" thickBot="1" x14ac:dyDescent="0.3">
      <c r="C102" s="13"/>
      <c r="D102" s="14"/>
      <c r="E102" s="13"/>
      <c r="F102" s="17"/>
    </row>
    <row r="103" spans="3:6" ht="17.25" thickBot="1" x14ac:dyDescent="0.3">
      <c r="C103" s="13"/>
      <c r="D103" s="14"/>
      <c r="E103" s="13"/>
      <c r="F103" s="17"/>
    </row>
    <row r="104" spans="3:6" ht="17.25" thickBot="1" x14ac:dyDescent="0.3">
      <c r="C104" s="13"/>
      <c r="D104" s="14"/>
      <c r="E104" s="13"/>
      <c r="F104" s="17"/>
    </row>
    <row r="105" spans="3:6" ht="17.25" thickBot="1" x14ac:dyDescent="0.3">
      <c r="C105" s="13"/>
      <c r="D105" s="14"/>
      <c r="E105" s="13"/>
      <c r="F105" s="17"/>
    </row>
    <row r="106" spans="3:6" ht="17.25" thickBot="1" x14ac:dyDescent="0.3">
      <c r="C106" s="13"/>
      <c r="D106" s="14"/>
      <c r="E106" s="13"/>
      <c r="F106" s="17"/>
    </row>
    <row r="107" spans="3:6" ht="17.25" thickBot="1" x14ac:dyDescent="0.3">
      <c r="C107" s="13"/>
      <c r="D107" s="14"/>
      <c r="E107" s="13"/>
      <c r="F107" s="17"/>
    </row>
    <row r="108" spans="3:6" ht="17.25" thickBot="1" x14ac:dyDescent="0.3">
      <c r="C108" s="13"/>
      <c r="D108" s="14"/>
      <c r="E108" s="13"/>
      <c r="F108" s="17"/>
    </row>
    <row r="109" spans="3:6" ht="17.25" thickBot="1" x14ac:dyDescent="0.3">
      <c r="C109" s="13"/>
      <c r="D109" s="14"/>
      <c r="E109" s="13"/>
      <c r="F109" s="17"/>
    </row>
    <row r="110" spans="3:6" ht="17.25" thickBot="1" x14ac:dyDescent="0.3">
      <c r="C110" s="13"/>
      <c r="D110" s="14"/>
      <c r="E110" s="13"/>
      <c r="F110" s="17"/>
    </row>
    <row r="111" spans="3:6" ht="17.25" thickBot="1" x14ac:dyDescent="0.3">
      <c r="C111" s="13"/>
      <c r="D111" s="14"/>
      <c r="E111" s="13"/>
      <c r="F111" s="17"/>
    </row>
    <row r="112" spans="3:6" ht="17.25" thickBot="1" x14ac:dyDescent="0.3">
      <c r="C112" s="13"/>
      <c r="D112" s="14"/>
      <c r="E112" s="13"/>
      <c r="F112" s="17"/>
    </row>
    <row r="113" spans="3:6" ht="17.25" thickBot="1" x14ac:dyDescent="0.3">
      <c r="C113" s="13"/>
      <c r="D113" s="14"/>
      <c r="E113" s="13"/>
      <c r="F113" s="17"/>
    </row>
    <row r="114" spans="3:6" ht="17.25" thickBot="1" x14ac:dyDescent="0.3">
      <c r="C114" s="13"/>
      <c r="D114" s="14"/>
      <c r="E114" s="13"/>
      <c r="F114" s="17"/>
    </row>
    <row r="115" spans="3:6" ht="17.25" thickBot="1" x14ac:dyDescent="0.3">
      <c r="C115" s="13"/>
      <c r="D115" s="14"/>
      <c r="E115" s="13"/>
      <c r="F115" s="17"/>
    </row>
    <row r="116" spans="3:6" ht="17.25" thickBot="1" x14ac:dyDescent="0.3">
      <c r="C116" s="13"/>
      <c r="D116" s="14"/>
      <c r="E116" s="13"/>
      <c r="F116" s="17"/>
    </row>
    <row r="117" spans="3:6" ht="17.25" thickBot="1" x14ac:dyDescent="0.3">
      <c r="C117" s="13"/>
      <c r="D117" s="14"/>
      <c r="E117" s="13"/>
      <c r="F117" s="17"/>
    </row>
    <row r="118" spans="3:6" ht="17.25" thickBot="1" x14ac:dyDescent="0.3">
      <c r="C118" s="13"/>
      <c r="D118" s="14"/>
      <c r="E118" s="13"/>
      <c r="F118" s="17"/>
    </row>
    <row r="119" spans="3:6" ht="17.25" thickBot="1" x14ac:dyDescent="0.3">
      <c r="C119" s="13"/>
      <c r="D119" s="14"/>
      <c r="E119" s="13"/>
      <c r="F119" s="17"/>
    </row>
    <row r="120" spans="3:6" ht="17.25" thickBot="1" x14ac:dyDescent="0.3">
      <c r="C120" s="13"/>
      <c r="D120" s="14"/>
      <c r="E120" s="13"/>
      <c r="F120" s="17"/>
    </row>
    <row r="121" spans="3:6" ht="17.25" thickBot="1" x14ac:dyDescent="0.3">
      <c r="C121" s="13"/>
      <c r="D121" s="14"/>
      <c r="E121" s="13"/>
      <c r="F121" s="17"/>
    </row>
    <row r="122" spans="3:6" ht="17.25" thickBot="1" x14ac:dyDescent="0.3">
      <c r="C122" s="13"/>
      <c r="D122" s="14"/>
      <c r="E122" s="13"/>
      <c r="F122" s="17"/>
    </row>
    <row r="123" spans="3:6" ht="17.25" thickBot="1" x14ac:dyDescent="0.3">
      <c r="C123" s="13"/>
      <c r="D123" s="14"/>
      <c r="E123" s="13"/>
      <c r="F123" s="17"/>
    </row>
    <row r="124" spans="3:6" ht="17.25" thickBot="1" x14ac:dyDescent="0.3">
      <c r="C124" s="13"/>
      <c r="D124" s="14"/>
      <c r="E124" s="13"/>
      <c r="F124" s="17"/>
    </row>
    <row r="125" spans="3:6" ht="17.25" thickBot="1" x14ac:dyDescent="0.3">
      <c r="C125" s="13"/>
      <c r="D125" s="14"/>
      <c r="E125" s="13"/>
      <c r="F125" s="17"/>
    </row>
    <row r="126" spans="3:6" ht="17.25" thickBot="1" x14ac:dyDescent="0.3">
      <c r="C126" s="13"/>
      <c r="D126" s="14"/>
      <c r="E126" s="13"/>
      <c r="F126" s="17"/>
    </row>
    <row r="127" spans="3:6" ht="17.25" thickBot="1" x14ac:dyDescent="0.3">
      <c r="C127" s="13"/>
      <c r="D127" s="14"/>
      <c r="E127" s="13"/>
      <c r="F127" s="17"/>
    </row>
    <row r="128" spans="3:6" ht="17.25" thickBot="1" x14ac:dyDescent="0.3">
      <c r="C128" s="13"/>
      <c r="D128" s="14"/>
      <c r="E128" s="13"/>
      <c r="F128" s="17"/>
    </row>
    <row r="129" spans="3:6" ht="17.25" thickBot="1" x14ac:dyDescent="0.3">
      <c r="C129" s="13"/>
      <c r="D129" s="14"/>
      <c r="E129" s="13"/>
      <c r="F129" s="17"/>
    </row>
    <row r="130" spans="3:6" ht="17.25" thickBot="1" x14ac:dyDescent="0.3">
      <c r="C130" s="13"/>
      <c r="D130" s="14"/>
      <c r="E130" s="13"/>
      <c r="F130" s="17"/>
    </row>
    <row r="131" spans="3:6" ht="17.25" thickBot="1" x14ac:dyDescent="0.3">
      <c r="C131" s="13"/>
      <c r="D131" s="14"/>
      <c r="E131" s="13">
        <v>38717</v>
      </c>
      <c r="F131" s="17">
        <v>0.61</v>
      </c>
    </row>
    <row r="132" spans="3:6" ht="17.25" thickBot="1" x14ac:dyDescent="0.3">
      <c r="C132" s="13"/>
      <c r="D132" s="14"/>
      <c r="E132" s="13">
        <v>38625</v>
      </c>
      <c r="F132" s="17">
        <v>0.66</v>
      </c>
    </row>
    <row r="133" spans="3:6" ht="17.25" thickBot="1" x14ac:dyDescent="0.3">
      <c r="C133" s="13"/>
      <c r="D133" s="14"/>
      <c r="E133" s="13">
        <v>38533</v>
      </c>
      <c r="F133" s="17">
        <v>0.6</v>
      </c>
    </row>
    <row r="134" spans="3:6" ht="17.25" thickBot="1" x14ac:dyDescent="0.3">
      <c r="C134" s="13"/>
      <c r="D134" s="14"/>
      <c r="E134" s="13">
        <v>38442</v>
      </c>
      <c r="F134" s="17">
        <v>0.65</v>
      </c>
    </row>
    <row r="135" spans="3:6" ht="17.25" thickBot="1" x14ac:dyDescent="0.3">
      <c r="C135" s="13"/>
      <c r="D135" s="14"/>
    </row>
    <row r="136" spans="3:6" ht="17.25" thickBot="1" x14ac:dyDescent="0.3">
      <c r="C136" s="13"/>
      <c r="D136" s="14"/>
    </row>
    <row r="137" spans="3:6" x14ac:dyDescent="0.25">
      <c r="C137" s="13"/>
      <c r="D137" s="14"/>
    </row>
  </sheetData>
  <phoneticPr fontId="2" type="noConversion"/>
  <conditionalFormatting sqref="B17:K17">
    <cfRule type="colorScale" priority="2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17:S17">
    <cfRule type="colorScale" priority="2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18:K18">
    <cfRule type="colorScale" priority="2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18:S18">
    <cfRule type="colorScale" priority="19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19:K19">
    <cfRule type="colorScale" priority="1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19:S19">
    <cfRule type="colorScale" priority="1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B18">
    <cfRule type="colorScale" priority="1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18">
    <cfRule type="colorScale" priority="9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B19">
    <cfRule type="colorScale" priority="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19">
    <cfRule type="colorScale" priority="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20:AT21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20:AT21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FAAMG</vt:lpstr>
      <vt:lpstr>FAAMG 個別</vt:lpstr>
      <vt:lpstr>NTSTP 個別 </vt:lpstr>
      <vt:lpstr>NTSTP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Ivan</cp:lastModifiedBy>
  <dcterms:created xsi:type="dcterms:W3CDTF">2020-10-31T22:00:47Z</dcterms:created>
  <dcterms:modified xsi:type="dcterms:W3CDTF">2021-07-26T22:30:02Z</dcterms:modified>
</cp:coreProperties>
</file>